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БЮДЖЕТА'!$A$10:$G$377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<sst xmlns="http://schemas.openxmlformats.org/spreadsheetml/2006/main" count="1499" uniqueCount="316">
  <si>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</si>
  <si>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</si>
  <si>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</si>
  <si>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</si>
  <si>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</si>
  <si>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</si>
  <si>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</si>
  <si>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</si>
  <si>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</si>
  <si>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</si>
  <si>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</si>
  <si>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</si>
  <si>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</si>
  <si>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</si>
  <si>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</si>
  <si>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</si>
  <si>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</si>
  <si>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</si>
  <si>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</si>
  <si>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</si>
  <si>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</si>
  <si>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</si>
  <si>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</si>
  <si>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</si>
  <si>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</si>
  <si>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</si>
  <si>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</si>
  <si>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</si>
  <si>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</si>
  <si>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</si>
  <si>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</si>
  <si>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</si>
  <si>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</si>
  <si>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</si>
  <si>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</si>
  <si>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</si>
  <si>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</si>
  <si>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</si>
  <si>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</si>
  <si>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</si>
  <si>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</si>
  <si>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</si>
  <si>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</si>
  <si>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</si>
  <si>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</si>
  <si>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</si>
  <si>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</si>
  <si>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</si>
  <si>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</si>
  <si>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</si>
  <si>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</si>
  <si>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</si>
  <si>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</si>
  <si>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</si>
  <si>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</si>
  <si>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</si>
  <si>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</si>
  <si>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</si>
  <si>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</si>
  <si>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</si>
  <si>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</si>
  <si>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</si>
  <si>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</si>
  <si>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</si>
  <si>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</si>
  <si>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</si>
  <si>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</si>
  <si>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</si>
  <si>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</si>
  <si>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</si>
  <si>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</si>
  <si>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</si>
  <si>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</si>
  <si>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</si>
  <si>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</si>
  <si>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</si>
  <si>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</si>
  <si>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</si>
  <si>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</si>
  <si>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</si>
  <si>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</si>
  <si>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</si>
  <si>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</si>
  <si>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</si>
  <si>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</si>
  <si>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</si>
  <si>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</si>
  <si>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</si>
  <si>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</si>
  <si>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</si>
  <si>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</si>
  <si>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</si>
  <si>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</si>
  <si>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</si>
  <si>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</si>
  <si>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</si>
  <si>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</si>
  <si>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</si>
  <si>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</si>
  <si>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</si>
  <si>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</si>
  <si>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</si>
  <si>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</si>
  <si>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</si>
  <si>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</si>
  <si>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</si>
  <si>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</si>
  <si>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</si>
  <si>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</si>
  <si>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</si>
  <si>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</si>
  <si>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</si>
  <si>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</si>
  <si>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</si>
  <si>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</si>
  <si>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</si>
  <si>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</si>
  <si>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</si>
  <si>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</si>
  <si>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</si>
  <si>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</si>
  <si>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</si>
  <si>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</si>
  <si>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</si>
  <si>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</si>
  <si>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</si>
  <si>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</si>
  <si>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</si>
  <si>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</si>
  <si>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</si>
  <si>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</si>
  <si>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</si>
  <si>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</si>
  <si>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</si>
  <si>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</si>
  <si>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</si>
  <si>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</si>
  <si>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</si>
  <si>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</si>
  <si>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</si>
  <si>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</si>
  <si>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</si>
  <si>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</si>
  <si>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</si>
  <si>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</si>
  <si>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</si>
  <si>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</si>
  <si>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</si>
  <si>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</si>
  <si>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</si>
  <si>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</si>
  <si>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</si>
  <si>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</si>
  <si>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</si>
  <si>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</si>
  <si>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</si>
  <si>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</si>
  <si>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</si>
  <si>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</si>
  <si>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</si>
  <si>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</si>
  <si>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</si>
  <si>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</si>
  <si>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</si>
  <si>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</si>
  <si>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</si>
  <si>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</si>
  <si>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</si>
  <si>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</si>
  <si>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</si>
  <si>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</si>
  <si>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</si>
  <si>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</si>
  <si>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</si>
  <si>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</si>
  <si>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</si>
  <si>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</si>
  <si>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</si>
  <si>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</si>
  <si>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</si>
  <si>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</si>
  <si>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</si>
  <si>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</si>
  <si>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</si>
  <si>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</si>
  <si>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</si>
  <si>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</si>
  <si>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</si>
  <si>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</si>
  <si>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</si>
  <si>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</si>
  <si>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</si>
  <si>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</si>
  <si>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</si>
  <si>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</si>
  <si>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</si>
  <si>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</si>
  <si>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</si>
  <si>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</si>
  <si>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</si>
  <si>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</si>
  <si>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</si>
  <si>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</si>
  <si>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</si>
  <si>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</si>
  <si>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</si>
  <si>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</si>
  <si>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Приложение 12 к решению Думы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</si>
  <si>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</si>
  <si>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</si>
  <si>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</si>
  <si>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</si>
  <si>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</si>
  <si>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</si>
  <si>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</si>
  <si>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</si>
  <si>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</si>
  <si>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</si>
  <si>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</si>
  <si>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</si>
  <si>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</si>
  <si>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</si>
  <si>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</si>
  <si>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</si>
  <si>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</si>
  <si>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</si>
  <si>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</si>
  <si>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</si>
  <si>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</si>
  <si>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</si>
  <si>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</si>
  <si>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</si>
  <si>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</si>
  <si>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</si>
  <si>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</si>
  <si>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</si>
  <si>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</si>
  <si>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</si>
  <si>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</si>
  <si>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</si>
  <si>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</si>
  <si>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</si>
  <si>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</si>
  <si>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</si>
  <si>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</si>
  <si>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</si>
  <si>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</si>
  <si>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</si>
  <si>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</si>
  <si>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</si>
  <si>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</si>
  <si>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</si>
  <si>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</si>
  <si>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</si>
  <si>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</si>
  <si>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</si>
  <si>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</si>
  <si>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</si>
  <si>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</si>
  <si>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</si>
  <si>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</si>
  <si>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</si>
  <si>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</si>
  <si>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</si>
  <si>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</si>
  <si>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</si>
  <si>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</si>
  <si>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</si>
  <si>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</si>
  <si>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</si>
  <si>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</si>
  <si>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</si>
  <si>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</si>
  <si>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</si>
  <si>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</si>
  <si>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</si>
  <si>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</si>
  <si>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</si>
  <si>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</si>
  <si>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</si>
  <si>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</si>
  <si>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</si>
  <si>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</si>
  <si>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</si>
  <si>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</si>
  <si>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</si>
  <si>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</si>
  <si>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</si>
  <si>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</si>
  <si>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</si>
  <si>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</si>
  <si>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</si>
  <si>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</si>
  <si>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</si>
  <si>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</si>
  <si>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</si>
  <si>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</si>
  <si>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</si>
  <si>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</si>
  <si>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</si>
  <si>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</si>
  <si>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</si>
  <si>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</si>
  <si>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</si>
  <si>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</si>
  <si>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</si>
  <si>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</si>
  <si>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</si>
  <si>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</si>
  <si>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</si>
  <si>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</si>
  <si>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</si>
  <si>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</si>
  <si>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</si>
  <si>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</si>
  <si>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№ 363 от 24.12.2012г.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</si>
</sst>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top" wrapText="1"/>
    </xf>
    <xf numFmtId="4" fontId="8" fillId="4" borderId="5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vertical="top" wrapText="1"/>
    </xf>
    <xf numFmtId="4" fontId="2" fillId="3" borderId="5" xfId="0" applyNumberFormat="1" applyFont="1" applyFill="1" applyBorder="1" applyAlignment="1">
      <alignment horizontal="center" vertical="center" shrinkToFit="1"/>
    </xf>
    <xf numFmtId="4" fontId="2" fillId="6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4" fontId="5" fillId="7" borderId="0" xfId="0" applyNumberFormat="1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shrinkToFit="1"/>
    </xf>
    <xf numFmtId="4" fontId="2" fillId="4" borderId="8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3" borderId="5" xfId="0" applyNumberFormat="1" applyFont="1" applyFill="1" applyBorder="1" applyAlignment="1">
      <alignment horizontal="center" vertical="center" shrinkToFit="1"/>
    </xf>
    <xf numFmtId="168" fontId="2" fillId="3" borderId="15" xfId="0" applyNumberFormat="1" applyFont="1" applyFill="1" applyBorder="1" applyAlignment="1">
      <alignment horizontal="center" vertical="center" wrapText="1"/>
    </xf>
    <xf numFmtId="168" fontId="2" fillId="4" borderId="8" xfId="0" applyNumberFormat="1" applyFont="1" applyFill="1" applyBorder="1" applyAlignment="1">
      <alignment horizontal="center" vertical="center" wrapText="1" shrinkToFit="1"/>
    </xf>
    <xf numFmtId="168" fontId="8" fillId="4" borderId="8" xfId="0" applyNumberFormat="1" applyFont="1" applyFill="1" applyBorder="1" applyAlignment="1">
      <alignment horizontal="center" vertical="center" wrapText="1" shrinkToFit="1"/>
    </xf>
    <xf numFmtId="168" fontId="2" fillId="3" borderId="8" xfId="0" applyNumberFormat="1" applyFont="1" applyFill="1" applyBorder="1" applyAlignment="1">
      <alignment horizontal="center" vertical="center" wrapText="1" shrinkToFit="1"/>
    </xf>
    <xf numFmtId="168" fontId="2" fillId="4" borderId="5" xfId="0" applyNumberFormat="1" applyFont="1" applyFill="1" applyBorder="1" applyAlignment="1">
      <alignment horizontal="center" vertical="center" shrinkToFit="1"/>
    </xf>
    <xf numFmtId="168" fontId="8" fillId="4" borderId="5" xfId="0" applyNumberFormat="1" applyFont="1" applyFill="1" applyBorder="1" applyAlignment="1">
      <alignment horizontal="center" vertical="center" shrinkToFit="1"/>
    </xf>
    <xf numFmtId="168" fontId="2" fillId="6" borderId="5" xfId="0" applyNumberFormat="1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wrapText="1" shrinkToFit="1"/>
    </xf>
    <xf numFmtId="168" fontId="5" fillId="5" borderId="8" xfId="0" applyNumberFormat="1" applyFont="1" applyFill="1" applyBorder="1" applyAlignment="1">
      <alignment horizontal="center" vertical="center" wrapText="1" shrinkToFi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8" fontId="2" fillId="3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2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12" xfId="0" applyNumberFormat="1" applyFont="1" applyFill="1" applyBorder="1" applyAlignment="1">
      <alignment horizontal="center" vertical="center" shrinkToFit="1"/>
    </xf>
    <xf numFmtId="168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4" borderId="12" xfId="0" applyNumberFormat="1" applyFont="1" applyFill="1" applyBorder="1" applyAlignment="1">
      <alignment horizontal="center" vertical="center" shrinkToFit="1"/>
    </xf>
    <xf numFmtId="4" fontId="8" fillId="4" borderId="8" xfId="0" applyNumberFormat="1" applyFont="1" applyFill="1" applyBorder="1" applyAlignment="1">
      <alignment horizontal="center" vertical="center" shrinkToFit="1"/>
    </xf>
    <xf numFmtId="168" fontId="8" fillId="4" borderId="12" xfId="0" applyNumberFormat="1" applyFont="1" applyFill="1" applyBorder="1" applyAlignment="1">
      <alignment horizontal="center" vertical="center" shrinkToFit="1"/>
    </xf>
    <xf numFmtId="4" fontId="8" fillId="3" borderId="5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vertical="top" wrapTex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vertical="top" wrapText="1"/>
    </xf>
    <xf numFmtId="0" fontId="11" fillId="8" borderId="18" xfId="0" applyFont="1" applyFill="1" applyBorder="1" applyAlignment="1">
      <alignment horizontal="center" vertical="center" wrapText="1"/>
    </xf>
    <xf numFmtId="49" fontId="11" fillId="8" borderId="19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shrinkToFit="1"/>
    </xf>
    <xf numFmtId="4" fontId="8" fillId="7" borderId="5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5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4" fontId="2" fillId="3" borderId="21" xfId="0" applyNumberFormat="1" applyFont="1" applyFill="1" applyBorder="1" applyAlignment="1">
      <alignment horizontal="center" vertical="center" shrinkToFit="1"/>
    </xf>
    <xf numFmtId="168" fontId="2" fillId="3" borderId="22" xfId="0" applyNumberFormat="1" applyFont="1" applyFill="1" applyBorder="1" applyAlignment="1">
      <alignment horizontal="center" vertical="center" wrapText="1" shrinkToFit="1"/>
    </xf>
    <xf numFmtId="0" fontId="2" fillId="7" borderId="23" xfId="0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shrinkToFit="1"/>
    </xf>
    <xf numFmtId="4" fontId="2" fillId="7" borderId="24" xfId="0" applyNumberFormat="1" applyFont="1" applyFill="1" applyBorder="1" applyAlignment="1">
      <alignment horizontal="center" vertical="center" shrinkToFit="1"/>
    </xf>
    <xf numFmtId="0" fontId="11" fillId="8" borderId="25" xfId="0" applyFont="1" applyFill="1" applyBorder="1" applyAlignment="1">
      <alignment horizontal="center" vertical="center" wrapText="1"/>
    </xf>
    <xf numFmtId="49" fontId="11" fillId="8" borderId="26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168" fontId="11" fillId="2" borderId="28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4" fontId="13" fillId="2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1" fillId="8" borderId="2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5" xfId="0" applyNumberFormat="1" applyFont="1" applyFill="1" applyBorder="1" applyAlignment="1">
      <alignment horizontal="center" vertical="center" shrinkToFit="1"/>
    </xf>
    <xf numFmtId="4" fontId="5" fillId="4" borderId="5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2" borderId="29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shrinkToFit="1"/>
    </xf>
    <xf numFmtId="4" fontId="15" fillId="5" borderId="8" xfId="0" applyNumberFormat="1" applyFont="1" applyFill="1" applyBorder="1" applyAlignment="1">
      <alignment horizontal="center" vertical="center" shrinkToFit="1"/>
    </xf>
    <xf numFmtId="168" fontId="15" fillId="5" borderId="8" xfId="0" applyNumberFormat="1" applyFont="1" applyFill="1" applyBorder="1" applyAlignment="1">
      <alignment horizontal="center" vertical="center" wrapText="1" shrinkToFit="1"/>
    </xf>
    <xf numFmtId="4" fontId="15" fillId="5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81"/>
  <sheetViews>
    <sheetView showGridLines="0" tabSelected="1" workbookViewId="0" topLeftCell="A1">
      <selection activeCell="C4" sqref="C4:V4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2" spans="2:25" ht="18.75">
      <c r="B2" s="166" t="s">
        <v>207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98"/>
      <c r="Y2" s="2"/>
    </row>
    <row r="3" spans="2:25" ht="18.75" customHeight="1">
      <c r="B3" s="167" t="s">
        <v>197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99"/>
      <c r="Y3" s="2"/>
    </row>
    <row r="4" spans="2:25" ht="18.75">
      <c r="B4" s="2"/>
      <c r="C4" s="166" t="s">
        <v>315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X4" s="2"/>
      <c r="Y4" s="2"/>
    </row>
    <row r="5" spans="2:25" ht="12.75">
      <c r="B5" s="2"/>
      <c r="X5" s="2"/>
      <c r="Y5" s="2"/>
    </row>
    <row r="6" spans="2:25" ht="12.75">
      <c r="B6" s="2"/>
      <c r="X6" s="2"/>
      <c r="Y6" s="2"/>
    </row>
    <row r="7" spans="1:25" ht="30.75" customHeight="1">
      <c r="A7" s="168" t="s">
        <v>198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X7" s="2"/>
      <c r="Y7" s="2"/>
    </row>
    <row r="8" spans="1:25" ht="57" customHeight="1">
      <c r="A8" s="165" t="s">
        <v>206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1:25" ht="16.5" thickBot="1">
      <c r="A9" s="59"/>
      <c r="B9" s="59"/>
      <c r="C9" s="59"/>
      <c r="D9" s="59"/>
      <c r="E9" s="59"/>
      <c r="F9" s="59"/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Y9" s="67" t="s">
        <v>182</v>
      </c>
    </row>
    <row r="10" spans="1:25" ht="48" thickBot="1">
      <c r="A10" s="43" t="s">
        <v>0</v>
      </c>
      <c r="B10" s="43" t="s">
        <v>150</v>
      </c>
      <c r="C10" s="43" t="s">
        <v>1</v>
      </c>
      <c r="D10" s="43" t="s">
        <v>2</v>
      </c>
      <c r="E10" s="43" t="s">
        <v>3</v>
      </c>
      <c r="F10" s="44" t="s">
        <v>4</v>
      </c>
      <c r="G10" s="43" t="s">
        <v>49</v>
      </c>
      <c r="H10" s="26" t="s">
        <v>49</v>
      </c>
      <c r="I10" s="4" t="s">
        <v>49</v>
      </c>
      <c r="J10" s="4" t="s">
        <v>49</v>
      </c>
      <c r="K10" s="4" t="s">
        <v>49</v>
      </c>
      <c r="L10" s="4" t="s">
        <v>49</v>
      </c>
      <c r="M10" s="4" t="s">
        <v>49</v>
      </c>
      <c r="N10" s="4" t="s">
        <v>49</v>
      </c>
      <c r="O10" s="4" t="s">
        <v>49</v>
      </c>
      <c r="P10" s="4" t="s">
        <v>49</v>
      </c>
      <c r="Q10" s="4" t="s">
        <v>49</v>
      </c>
      <c r="R10" s="4" t="s">
        <v>49</v>
      </c>
      <c r="S10" s="4" t="s">
        <v>49</v>
      </c>
      <c r="T10" s="4" t="s">
        <v>49</v>
      </c>
      <c r="U10" s="4" t="s">
        <v>49</v>
      </c>
      <c r="V10" s="4" t="s">
        <v>49</v>
      </c>
      <c r="W10" s="51" t="s">
        <v>49</v>
      </c>
      <c r="X10" s="68" t="s">
        <v>187</v>
      </c>
      <c r="Y10" s="57" t="s">
        <v>183</v>
      </c>
    </row>
    <row r="11" spans="1:25" ht="29.25" thickBot="1">
      <c r="A11" s="124" t="s">
        <v>151</v>
      </c>
      <c r="B11" s="125">
        <v>951</v>
      </c>
      <c r="C11" s="125" t="s">
        <v>152</v>
      </c>
      <c r="D11" s="125" t="s">
        <v>6</v>
      </c>
      <c r="E11" s="125" t="s">
        <v>5</v>
      </c>
      <c r="F11" s="126"/>
      <c r="G11" s="127">
        <f aca="true" t="shared" si="0" ref="G11:X11">G14+G128+G132+G138+G161+G175+G198+G227+G241+G255+G266+G271</f>
        <v>108077.31000000001</v>
      </c>
      <c r="H11" s="31" t="e">
        <f t="shared" si="0"/>
        <v>#REF!</v>
      </c>
      <c r="I11" s="31" t="e">
        <f t="shared" si="0"/>
        <v>#REF!</v>
      </c>
      <c r="J11" s="31" t="e">
        <f t="shared" si="0"/>
        <v>#REF!</v>
      </c>
      <c r="K11" s="31" t="e">
        <f t="shared" si="0"/>
        <v>#REF!</v>
      </c>
      <c r="L11" s="31" t="e">
        <f t="shared" si="0"/>
        <v>#REF!</v>
      </c>
      <c r="M11" s="31" t="e">
        <f t="shared" si="0"/>
        <v>#REF!</v>
      </c>
      <c r="N11" s="31" t="e">
        <f t="shared" si="0"/>
        <v>#REF!</v>
      </c>
      <c r="O11" s="31" t="e">
        <f t="shared" si="0"/>
        <v>#REF!</v>
      </c>
      <c r="P11" s="31" t="e">
        <f t="shared" si="0"/>
        <v>#REF!</v>
      </c>
      <c r="Q11" s="31" t="e">
        <f t="shared" si="0"/>
        <v>#REF!</v>
      </c>
      <c r="R11" s="31" t="e">
        <f t="shared" si="0"/>
        <v>#REF!</v>
      </c>
      <c r="S11" s="31" t="e">
        <f t="shared" si="0"/>
        <v>#REF!</v>
      </c>
      <c r="T11" s="31" t="e">
        <f t="shared" si="0"/>
        <v>#REF!</v>
      </c>
      <c r="U11" s="31" t="e">
        <f t="shared" si="0"/>
        <v>#REF!</v>
      </c>
      <c r="V11" s="31" t="e">
        <f t="shared" si="0"/>
        <v>#REF!</v>
      </c>
      <c r="W11" s="31" t="e">
        <f t="shared" si="0"/>
        <v>#REF!</v>
      </c>
      <c r="X11" s="70" t="e">
        <f t="shared" si="0"/>
        <v>#REF!</v>
      </c>
      <c r="Y11" s="69" t="e">
        <f aca="true" t="shared" si="1" ref="Y11:Y18">X11/G11*100</f>
        <v>#REF!</v>
      </c>
    </row>
    <row r="12" spans="1:27" ht="16.5" thickBot="1">
      <c r="A12" s="145" t="s">
        <v>303</v>
      </c>
      <c r="B12" s="125">
        <v>951</v>
      </c>
      <c r="C12" s="125" t="s">
        <v>152</v>
      </c>
      <c r="D12" s="125" t="s">
        <v>6</v>
      </c>
      <c r="E12" s="125" t="s">
        <v>5</v>
      </c>
      <c r="F12" s="141"/>
      <c r="G12" s="157">
        <f>G15+G21+G40+G52+G61+G66+G73+G81+G90+G108+G115+G122+G129+G133+G149+G163+G191+G229+G256+G261+G267+G273</f>
        <v>79496.45999999999</v>
      </c>
      <c r="H12" s="156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69"/>
      <c r="AA12" s="155"/>
    </row>
    <row r="13" spans="1:25" ht="16.5" thickBot="1">
      <c r="A13" s="144" t="s">
        <v>71</v>
      </c>
      <c r="B13" s="125">
        <v>951</v>
      </c>
      <c r="C13" s="125" t="s">
        <v>152</v>
      </c>
      <c r="D13" s="125" t="s">
        <v>6</v>
      </c>
      <c r="E13" s="125" t="s">
        <v>5</v>
      </c>
      <c r="F13" s="141"/>
      <c r="G13" s="157">
        <f>G101+G139+G170+G176+G200+G234+G242</f>
        <v>28580.850000000002</v>
      </c>
      <c r="H13" s="156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69"/>
    </row>
    <row r="14" spans="1:25" ht="18.75" customHeight="1" outlineLevel="2" thickBot="1">
      <c r="A14" s="32" t="s">
        <v>117</v>
      </c>
      <c r="B14" s="19">
        <v>951</v>
      </c>
      <c r="C14" s="14" t="s">
        <v>116</v>
      </c>
      <c r="D14" s="14" t="s">
        <v>6</v>
      </c>
      <c r="E14" s="14" t="s">
        <v>5</v>
      </c>
      <c r="F14" s="14"/>
      <c r="G14" s="33">
        <f>G15+G21+G40+G52+G61+G65</f>
        <v>53958.22</v>
      </c>
      <c r="H14" s="33" t="e">
        <f>H15+H21+H40+#REF!+H52+#REF!+H61+H65</f>
        <v>#REF!</v>
      </c>
      <c r="I14" s="33" t="e">
        <f>I15+I21+I40+#REF!+I52+#REF!+I61+I65</f>
        <v>#REF!</v>
      </c>
      <c r="J14" s="33" t="e">
        <f>J15+J21+J40+#REF!+J52+#REF!+J61+J65</f>
        <v>#REF!</v>
      </c>
      <c r="K14" s="33" t="e">
        <f>K15+K21+K40+#REF!+K52+#REF!+K61+K65</f>
        <v>#REF!</v>
      </c>
      <c r="L14" s="33" t="e">
        <f>L15+L21+L40+#REF!+L52+#REF!+L61+L65</f>
        <v>#REF!</v>
      </c>
      <c r="M14" s="33" t="e">
        <f>M15+M21+M40+#REF!+M52+#REF!+M61+M65</f>
        <v>#REF!</v>
      </c>
      <c r="N14" s="33" t="e">
        <f>N15+N21+N40+#REF!+N52+#REF!+N61+N65</f>
        <v>#REF!</v>
      </c>
      <c r="O14" s="33" t="e">
        <f>O15+O21+O40+#REF!+O52+#REF!+O61+O65</f>
        <v>#REF!</v>
      </c>
      <c r="P14" s="33" t="e">
        <f>P15+P21+P40+#REF!+P52+#REF!+P61+P65</f>
        <v>#REF!</v>
      </c>
      <c r="Q14" s="33" t="e">
        <f>Q15+Q21+Q40+#REF!+Q52+#REF!+Q61+Q65</f>
        <v>#REF!</v>
      </c>
      <c r="R14" s="33" t="e">
        <f>R15+R21+R40+#REF!+R52+#REF!+R61+R65</f>
        <v>#REF!</v>
      </c>
      <c r="S14" s="33" t="e">
        <f>S15+S21+S40+#REF!+S52+#REF!+S61+S65</f>
        <v>#REF!</v>
      </c>
      <c r="T14" s="33" t="e">
        <f>T15+T21+T40+#REF!+T52+#REF!+T61+T65</f>
        <v>#REF!</v>
      </c>
      <c r="U14" s="33" t="e">
        <f>U15+U21+U40+#REF!+U52+#REF!+U61+U65</f>
        <v>#REF!</v>
      </c>
      <c r="V14" s="33" t="e">
        <f>V15+V21+V40+#REF!+V52+#REF!+V61+V65</f>
        <v>#REF!</v>
      </c>
      <c r="W14" s="33" t="e">
        <f>W15+W21+W40+#REF!+W52+#REF!+W61+W65</f>
        <v>#REF!</v>
      </c>
      <c r="X14" s="71" t="e">
        <f>X15+X21+X40+#REF!+X52+#REF!+X61+X65</f>
        <v>#REF!</v>
      </c>
      <c r="Y14" s="69" t="e">
        <f t="shared" si="1"/>
        <v>#REF!</v>
      </c>
    </row>
    <row r="15" spans="1:25" ht="48.75" customHeight="1" outlineLevel="3" thickBot="1">
      <c r="A15" s="34" t="s">
        <v>50</v>
      </c>
      <c r="B15" s="20">
        <v>951</v>
      </c>
      <c r="C15" s="9" t="s">
        <v>7</v>
      </c>
      <c r="D15" s="9" t="s">
        <v>6</v>
      </c>
      <c r="E15" s="9" t="s">
        <v>5</v>
      </c>
      <c r="F15" s="9"/>
      <c r="G15" s="35">
        <f>G16</f>
        <v>1728.3</v>
      </c>
      <c r="H15" s="35">
        <f aca="true" t="shared" si="2" ref="H15:X15">H16</f>
        <v>1204.8</v>
      </c>
      <c r="I15" s="35">
        <f t="shared" si="2"/>
        <v>1204.8</v>
      </c>
      <c r="J15" s="35">
        <f t="shared" si="2"/>
        <v>1204.8</v>
      </c>
      <c r="K15" s="35">
        <f t="shared" si="2"/>
        <v>1204.8</v>
      </c>
      <c r="L15" s="35">
        <f t="shared" si="2"/>
        <v>1204.8</v>
      </c>
      <c r="M15" s="35">
        <f t="shared" si="2"/>
        <v>1204.8</v>
      </c>
      <c r="N15" s="35">
        <f t="shared" si="2"/>
        <v>1204.8</v>
      </c>
      <c r="O15" s="35">
        <f t="shared" si="2"/>
        <v>1204.8</v>
      </c>
      <c r="P15" s="35">
        <f t="shared" si="2"/>
        <v>1204.8</v>
      </c>
      <c r="Q15" s="35">
        <f t="shared" si="2"/>
        <v>1204.8</v>
      </c>
      <c r="R15" s="35">
        <f t="shared" si="2"/>
        <v>1204.8</v>
      </c>
      <c r="S15" s="35">
        <f t="shared" si="2"/>
        <v>1204.8</v>
      </c>
      <c r="T15" s="35">
        <f t="shared" si="2"/>
        <v>1204.8</v>
      </c>
      <c r="U15" s="35">
        <f t="shared" si="2"/>
        <v>1204.8</v>
      </c>
      <c r="V15" s="35">
        <f t="shared" si="2"/>
        <v>1204.8</v>
      </c>
      <c r="W15" s="35">
        <f t="shared" si="2"/>
        <v>1204.8</v>
      </c>
      <c r="X15" s="72">
        <f t="shared" si="2"/>
        <v>1147.63638</v>
      </c>
      <c r="Y15" s="69">
        <f t="shared" si="1"/>
        <v>66.4026141294914</v>
      </c>
    </row>
    <row r="16" spans="1:25" ht="64.5" customHeight="1" outlineLevel="3" thickBot="1">
      <c r="A16" s="36" t="s">
        <v>85</v>
      </c>
      <c r="B16" s="21">
        <v>951</v>
      </c>
      <c r="C16" s="11" t="s">
        <v>7</v>
      </c>
      <c r="D16" s="11" t="s">
        <v>86</v>
      </c>
      <c r="E16" s="11" t="s">
        <v>5</v>
      </c>
      <c r="F16" s="11"/>
      <c r="G16" s="37">
        <f>G17</f>
        <v>1728.3</v>
      </c>
      <c r="H16" s="37">
        <f aca="true" t="shared" si="3" ref="H16:X17">H17</f>
        <v>1204.8</v>
      </c>
      <c r="I16" s="37">
        <f t="shared" si="3"/>
        <v>1204.8</v>
      </c>
      <c r="J16" s="37">
        <f t="shared" si="3"/>
        <v>1204.8</v>
      </c>
      <c r="K16" s="37">
        <f t="shared" si="3"/>
        <v>1204.8</v>
      </c>
      <c r="L16" s="37">
        <f t="shared" si="3"/>
        <v>1204.8</v>
      </c>
      <c r="M16" s="37">
        <f t="shared" si="3"/>
        <v>1204.8</v>
      </c>
      <c r="N16" s="37">
        <f t="shared" si="3"/>
        <v>1204.8</v>
      </c>
      <c r="O16" s="37">
        <f t="shared" si="3"/>
        <v>1204.8</v>
      </c>
      <c r="P16" s="37">
        <f t="shared" si="3"/>
        <v>1204.8</v>
      </c>
      <c r="Q16" s="37">
        <f t="shared" si="3"/>
        <v>1204.8</v>
      </c>
      <c r="R16" s="37">
        <f t="shared" si="3"/>
        <v>1204.8</v>
      </c>
      <c r="S16" s="37">
        <f t="shared" si="3"/>
        <v>1204.8</v>
      </c>
      <c r="T16" s="37">
        <f t="shared" si="3"/>
        <v>1204.8</v>
      </c>
      <c r="U16" s="37">
        <f t="shared" si="3"/>
        <v>1204.8</v>
      </c>
      <c r="V16" s="37">
        <f t="shared" si="3"/>
        <v>1204.8</v>
      </c>
      <c r="W16" s="37">
        <f t="shared" si="3"/>
        <v>1204.8</v>
      </c>
      <c r="X16" s="73">
        <f t="shared" si="3"/>
        <v>1147.63638</v>
      </c>
      <c r="Y16" s="69">
        <f t="shared" si="1"/>
        <v>66.4026141294914</v>
      </c>
    </row>
    <row r="17" spans="1:25" ht="16.5" outlineLevel="4" thickBot="1">
      <c r="A17" s="107" t="s">
        <v>51</v>
      </c>
      <c r="B17" s="108">
        <v>951</v>
      </c>
      <c r="C17" s="109" t="s">
        <v>7</v>
      </c>
      <c r="D17" s="109" t="s">
        <v>8</v>
      </c>
      <c r="E17" s="109" t="s">
        <v>5</v>
      </c>
      <c r="F17" s="109"/>
      <c r="G17" s="40">
        <f>G18</f>
        <v>1728.3</v>
      </c>
      <c r="H17" s="39">
        <f t="shared" si="3"/>
        <v>1204.8</v>
      </c>
      <c r="I17" s="39">
        <f t="shared" si="3"/>
        <v>1204.8</v>
      </c>
      <c r="J17" s="39">
        <f t="shared" si="3"/>
        <v>1204.8</v>
      </c>
      <c r="K17" s="39">
        <f t="shared" si="3"/>
        <v>1204.8</v>
      </c>
      <c r="L17" s="39">
        <f t="shared" si="3"/>
        <v>1204.8</v>
      </c>
      <c r="M17" s="39">
        <f t="shared" si="3"/>
        <v>1204.8</v>
      </c>
      <c r="N17" s="39">
        <f t="shared" si="3"/>
        <v>1204.8</v>
      </c>
      <c r="O17" s="39">
        <f t="shared" si="3"/>
        <v>1204.8</v>
      </c>
      <c r="P17" s="39">
        <f t="shared" si="3"/>
        <v>1204.8</v>
      </c>
      <c r="Q17" s="39">
        <f t="shared" si="3"/>
        <v>1204.8</v>
      </c>
      <c r="R17" s="39">
        <f t="shared" si="3"/>
        <v>1204.8</v>
      </c>
      <c r="S17" s="39">
        <f t="shared" si="3"/>
        <v>1204.8</v>
      </c>
      <c r="T17" s="39">
        <f t="shared" si="3"/>
        <v>1204.8</v>
      </c>
      <c r="U17" s="39">
        <f t="shared" si="3"/>
        <v>1204.8</v>
      </c>
      <c r="V17" s="39">
        <f t="shared" si="3"/>
        <v>1204.8</v>
      </c>
      <c r="W17" s="39">
        <f t="shared" si="3"/>
        <v>1204.8</v>
      </c>
      <c r="X17" s="74">
        <f t="shared" si="3"/>
        <v>1147.63638</v>
      </c>
      <c r="Y17" s="69">
        <f t="shared" si="1"/>
        <v>66.4026141294914</v>
      </c>
    </row>
    <row r="18" spans="1:25" ht="32.25" outlineLevel="5" thickBot="1">
      <c r="A18" s="5" t="s">
        <v>211</v>
      </c>
      <c r="B18" s="22">
        <v>951</v>
      </c>
      <c r="C18" s="6" t="s">
        <v>7</v>
      </c>
      <c r="D18" s="6" t="s">
        <v>8</v>
      </c>
      <c r="E18" s="6" t="s">
        <v>208</v>
      </c>
      <c r="F18" s="6"/>
      <c r="G18" s="39">
        <f>G19+G20</f>
        <v>1728.3</v>
      </c>
      <c r="H18" s="29">
        <v>1204.8</v>
      </c>
      <c r="I18" s="7">
        <v>1204.8</v>
      </c>
      <c r="J18" s="7">
        <v>1204.8</v>
      </c>
      <c r="K18" s="7">
        <v>1204.8</v>
      </c>
      <c r="L18" s="7">
        <v>1204.8</v>
      </c>
      <c r="M18" s="7">
        <v>1204.8</v>
      </c>
      <c r="N18" s="7">
        <v>1204.8</v>
      </c>
      <c r="O18" s="7">
        <v>1204.8</v>
      </c>
      <c r="P18" s="7">
        <v>1204.8</v>
      </c>
      <c r="Q18" s="7">
        <v>1204.8</v>
      </c>
      <c r="R18" s="7">
        <v>1204.8</v>
      </c>
      <c r="S18" s="7">
        <v>1204.8</v>
      </c>
      <c r="T18" s="7">
        <v>1204.8</v>
      </c>
      <c r="U18" s="7">
        <v>1204.8</v>
      </c>
      <c r="V18" s="7">
        <v>1204.8</v>
      </c>
      <c r="W18" s="54">
        <v>1204.8</v>
      </c>
      <c r="X18" s="75">
        <v>1147.63638</v>
      </c>
      <c r="Y18" s="69">
        <f t="shared" si="1"/>
        <v>66.4026141294914</v>
      </c>
    </row>
    <row r="19" spans="1:25" ht="16.5" outlineLevel="5" thickBot="1">
      <c r="A19" s="106" t="s">
        <v>212</v>
      </c>
      <c r="B19" s="110">
        <v>951</v>
      </c>
      <c r="C19" s="111" t="s">
        <v>7</v>
      </c>
      <c r="D19" s="111" t="s">
        <v>8</v>
      </c>
      <c r="E19" s="111" t="s">
        <v>209</v>
      </c>
      <c r="F19" s="111"/>
      <c r="G19" s="112">
        <v>1725.5</v>
      </c>
      <c r="H19" s="6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85"/>
      <c r="Y19" s="69"/>
    </row>
    <row r="20" spans="1:25" ht="32.25" outlineLevel="5" thickBot="1">
      <c r="A20" s="106" t="s">
        <v>213</v>
      </c>
      <c r="B20" s="110">
        <v>951</v>
      </c>
      <c r="C20" s="111" t="s">
        <v>7</v>
      </c>
      <c r="D20" s="111" t="s">
        <v>8</v>
      </c>
      <c r="E20" s="111" t="s">
        <v>210</v>
      </c>
      <c r="F20" s="111"/>
      <c r="G20" s="112">
        <v>2.8</v>
      </c>
      <c r="H20" s="6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85"/>
      <c r="Y20" s="69"/>
    </row>
    <row r="21" spans="1:25" ht="64.5" customHeight="1" outlineLevel="6" thickBot="1">
      <c r="A21" s="34" t="s">
        <v>52</v>
      </c>
      <c r="B21" s="20">
        <v>951</v>
      </c>
      <c r="C21" s="9" t="s">
        <v>33</v>
      </c>
      <c r="D21" s="9" t="s">
        <v>6</v>
      </c>
      <c r="E21" s="9" t="s">
        <v>5</v>
      </c>
      <c r="F21" s="9"/>
      <c r="G21" s="35">
        <f>G22</f>
        <v>3954</v>
      </c>
      <c r="H21" s="35">
        <f aca="true" t="shared" si="4" ref="H21:X21">H22</f>
        <v>3842.2</v>
      </c>
      <c r="I21" s="35">
        <f t="shared" si="4"/>
        <v>3842.2</v>
      </c>
      <c r="J21" s="35">
        <f t="shared" si="4"/>
        <v>3842.2</v>
      </c>
      <c r="K21" s="35">
        <f t="shared" si="4"/>
        <v>3842.2</v>
      </c>
      <c r="L21" s="35">
        <f t="shared" si="4"/>
        <v>3842.2</v>
      </c>
      <c r="M21" s="35">
        <f t="shared" si="4"/>
        <v>3842.2</v>
      </c>
      <c r="N21" s="35">
        <f t="shared" si="4"/>
        <v>3842.2</v>
      </c>
      <c r="O21" s="35">
        <f t="shared" si="4"/>
        <v>3842.2</v>
      </c>
      <c r="P21" s="35">
        <f t="shared" si="4"/>
        <v>3842.2</v>
      </c>
      <c r="Q21" s="35">
        <f t="shared" si="4"/>
        <v>3842.2</v>
      </c>
      <c r="R21" s="35">
        <f t="shared" si="4"/>
        <v>3842.2</v>
      </c>
      <c r="S21" s="35">
        <f t="shared" si="4"/>
        <v>3842.2</v>
      </c>
      <c r="T21" s="35">
        <f t="shared" si="4"/>
        <v>3842.2</v>
      </c>
      <c r="U21" s="35">
        <f t="shared" si="4"/>
        <v>3842.2</v>
      </c>
      <c r="V21" s="35">
        <f t="shared" si="4"/>
        <v>3842.2</v>
      </c>
      <c r="W21" s="35">
        <f t="shared" si="4"/>
        <v>3842.2</v>
      </c>
      <c r="X21" s="76">
        <f t="shared" si="4"/>
        <v>2875.5162</v>
      </c>
      <c r="Y21" s="69">
        <f>X21/G21*100</f>
        <v>72.72423368740516</v>
      </c>
    </row>
    <row r="22" spans="1:25" ht="64.5" customHeight="1" outlineLevel="6" thickBot="1">
      <c r="A22" s="36" t="s">
        <v>85</v>
      </c>
      <c r="B22" s="21">
        <v>951</v>
      </c>
      <c r="C22" s="11" t="s">
        <v>33</v>
      </c>
      <c r="D22" s="11" t="s">
        <v>86</v>
      </c>
      <c r="E22" s="11" t="s">
        <v>5</v>
      </c>
      <c r="F22" s="11"/>
      <c r="G22" s="37">
        <f>G23+G33+G37</f>
        <v>3954</v>
      </c>
      <c r="H22" s="37">
        <f aca="true" t="shared" si="5" ref="H22:X22">H23+H33+H37</f>
        <v>3842.2</v>
      </c>
      <c r="I22" s="37">
        <f t="shared" si="5"/>
        <v>3842.2</v>
      </c>
      <c r="J22" s="37">
        <f t="shared" si="5"/>
        <v>3842.2</v>
      </c>
      <c r="K22" s="37">
        <f t="shared" si="5"/>
        <v>3842.2</v>
      </c>
      <c r="L22" s="37">
        <f t="shared" si="5"/>
        <v>3842.2</v>
      </c>
      <c r="M22" s="37">
        <f t="shared" si="5"/>
        <v>3842.2</v>
      </c>
      <c r="N22" s="37">
        <f t="shared" si="5"/>
        <v>3842.2</v>
      </c>
      <c r="O22" s="37">
        <f t="shared" si="5"/>
        <v>3842.2</v>
      </c>
      <c r="P22" s="37">
        <f t="shared" si="5"/>
        <v>3842.2</v>
      </c>
      <c r="Q22" s="37">
        <f t="shared" si="5"/>
        <v>3842.2</v>
      </c>
      <c r="R22" s="37">
        <f t="shared" si="5"/>
        <v>3842.2</v>
      </c>
      <c r="S22" s="37">
        <f t="shared" si="5"/>
        <v>3842.2</v>
      </c>
      <c r="T22" s="37">
        <f t="shared" si="5"/>
        <v>3842.2</v>
      </c>
      <c r="U22" s="37">
        <f t="shared" si="5"/>
        <v>3842.2</v>
      </c>
      <c r="V22" s="37">
        <f t="shared" si="5"/>
        <v>3842.2</v>
      </c>
      <c r="W22" s="37">
        <f t="shared" si="5"/>
        <v>3842.2</v>
      </c>
      <c r="X22" s="77">
        <f t="shared" si="5"/>
        <v>2875.5162</v>
      </c>
      <c r="Y22" s="69">
        <f>X22/G22*100</f>
        <v>72.72423368740516</v>
      </c>
    </row>
    <row r="23" spans="1:25" ht="16.5" outlineLevel="6" thickBot="1">
      <c r="A23" s="107" t="s">
        <v>53</v>
      </c>
      <c r="B23" s="108">
        <v>951</v>
      </c>
      <c r="C23" s="109" t="s">
        <v>33</v>
      </c>
      <c r="D23" s="109" t="s">
        <v>10</v>
      </c>
      <c r="E23" s="109" t="s">
        <v>5</v>
      </c>
      <c r="F23" s="109"/>
      <c r="G23" s="40">
        <f>G24+G27+G30</f>
        <v>2557.9</v>
      </c>
      <c r="H23" s="39">
        <f aca="true" t="shared" si="6" ref="H23:X23">H24</f>
        <v>2414.5</v>
      </c>
      <c r="I23" s="39">
        <f t="shared" si="6"/>
        <v>2414.5</v>
      </c>
      <c r="J23" s="39">
        <f t="shared" si="6"/>
        <v>2414.5</v>
      </c>
      <c r="K23" s="39">
        <f t="shared" si="6"/>
        <v>2414.5</v>
      </c>
      <c r="L23" s="39">
        <f t="shared" si="6"/>
        <v>2414.5</v>
      </c>
      <c r="M23" s="39">
        <f t="shared" si="6"/>
        <v>2414.5</v>
      </c>
      <c r="N23" s="39">
        <f t="shared" si="6"/>
        <v>2414.5</v>
      </c>
      <c r="O23" s="39">
        <f t="shared" si="6"/>
        <v>2414.5</v>
      </c>
      <c r="P23" s="39">
        <f t="shared" si="6"/>
        <v>2414.5</v>
      </c>
      <c r="Q23" s="39">
        <f t="shared" si="6"/>
        <v>2414.5</v>
      </c>
      <c r="R23" s="39">
        <f t="shared" si="6"/>
        <v>2414.5</v>
      </c>
      <c r="S23" s="39">
        <f t="shared" si="6"/>
        <v>2414.5</v>
      </c>
      <c r="T23" s="39">
        <f t="shared" si="6"/>
        <v>2414.5</v>
      </c>
      <c r="U23" s="39">
        <f t="shared" si="6"/>
        <v>2414.5</v>
      </c>
      <c r="V23" s="39">
        <f t="shared" si="6"/>
        <v>2414.5</v>
      </c>
      <c r="W23" s="39">
        <f t="shared" si="6"/>
        <v>2414.5</v>
      </c>
      <c r="X23" s="74">
        <f t="shared" si="6"/>
        <v>1860.127</v>
      </c>
      <c r="Y23" s="69">
        <f>X23/G23*100</f>
        <v>72.72086477188317</v>
      </c>
    </row>
    <row r="24" spans="1:25" ht="32.25" outlineLevel="6" thickBot="1">
      <c r="A24" s="5" t="s">
        <v>211</v>
      </c>
      <c r="B24" s="22">
        <v>951</v>
      </c>
      <c r="C24" s="6" t="s">
        <v>33</v>
      </c>
      <c r="D24" s="6" t="s">
        <v>10</v>
      </c>
      <c r="E24" s="6" t="s">
        <v>208</v>
      </c>
      <c r="F24" s="6"/>
      <c r="G24" s="39">
        <f>G25+G26</f>
        <v>1917</v>
      </c>
      <c r="H24" s="29">
        <v>2414.5</v>
      </c>
      <c r="I24" s="7">
        <v>2414.5</v>
      </c>
      <c r="J24" s="7">
        <v>2414.5</v>
      </c>
      <c r="K24" s="7">
        <v>2414.5</v>
      </c>
      <c r="L24" s="7">
        <v>2414.5</v>
      </c>
      <c r="M24" s="7">
        <v>2414.5</v>
      </c>
      <c r="N24" s="7">
        <v>2414.5</v>
      </c>
      <c r="O24" s="7">
        <v>2414.5</v>
      </c>
      <c r="P24" s="7">
        <v>2414.5</v>
      </c>
      <c r="Q24" s="7">
        <v>2414.5</v>
      </c>
      <c r="R24" s="7">
        <v>2414.5</v>
      </c>
      <c r="S24" s="7">
        <v>2414.5</v>
      </c>
      <c r="T24" s="7">
        <v>2414.5</v>
      </c>
      <c r="U24" s="7">
        <v>2414.5</v>
      </c>
      <c r="V24" s="7">
        <v>2414.5</v>
      </c>
      <c r="W24" s="54">
        <v>2414.5</v>
      </c>
      <c r="X24" s="75">
        <v>1860.127</v>
      </c>
      <c r="Y24" s="69">
        <f>X24/G24*100</f>
        <v>97.03322900365153</v>
      </c>
    </row>
    <row r="25" spans="1:25" ht="16.5" outlineLevel="6" thickBot="1">
      <c r="A25" s="106" t="s">
        <v>212</v>
      </c>
      <c r="B25" s="110">
        <v>951</v>
      </c>
      <c r="C25" s="111" t="s">
        <v>33</v>
      </c>
      <c r="D25" s="111" t="s">
        <v>10</v>
      </c>
      <c r="E25" s="111" t="s">
        <v>209</v>
      </c>
      <c r="F25" s="111"/>
      <c r="G25" s="112">
        <v>1909.4</v>
      </c>
      <c r="H25" s="6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85"/>
      <c r="Y25" s="69"/>
    </row>
    <row r="26" spans="1:25" ht="32.25" outlineLevel="6" thickBot="1">
      <c r="A26" s="106" t="s">
        <v>213</v>
      </c>
      <c r="B26" s="110">
        <v>951</v>
      </c>
      <c r="C26" s="111" t="s">
        <v>33</v>
      </c>
      <c r="D26" s="111" t="s">
        <v>10</v>
      </c>
      <c r="E26" s="111" t="s">
        <v>210</v>
      </c>
      <c r="F26" s="111"/>
      <c r="G26" s="112">
        <v>7.6</v>
      </c>
      <c r="H26" s="6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85"/>
      <c r="Y26" s="69"/>
    </row>
    <row r="27" spans="1:25" ht="32.25" outlineLevel="6" thickBot="1">
      <c r="A27" s="5" t="s">
        <v>220</v>
      </c>
      <c r="B27" s="22">
        <v>951</v>
      </c>
      <c r="C27" s="6" t="s">
        <v>33</v>
      </c>
      <c r="D27" s="6" t="s">
        <v>10</v>
      </c>
      <c r="E27" s="6" t="s">
        <v>214</v>
      </c>
      <c r="F27" s="6"/>
      <c r="G27" s="39">
        <f>G28+G29</f>
        <v>608.9</v>
      </c>
      <c r="H27" s="6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85"/>
      <c r="Y27" s="69"/>
    </row>
    <row r="28" spans="1:25" ht="32.25" outlineLevel="6" thickBot="1">
      <c r="A28" s="106" t="s">
        <v>221</v>
      </c>
      <c r="B28" s="110">
        <v>951</v>
      </c>
      <c r="C28" s="111" t="s">
        <v>33</v>
      </c>
      <c r="D28" s="111" t="s">
        <v>10</v>
      </c>
      <c r="E28" s="111" t="s">
        <v>215</v>
      </c>
      <c r="F28" s="111"/>
      <c r="G28" s="112">
        <v>60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6" t="s">
        <v>222</v>
      </c>
      <c r="B29" s="110">
        <v>951</v>
      </c>
      <c r="C29" s="111" t="s">
        <v>33</v>
      </c>
      <c r="D29" s="111" t="s">
        <v>10</v>
      </c>
      <c r="E29" s="111" t="s">
        <v>216</v>
      </c>
      <c r="F29" s="111"/>
      <c r="G29" s="112">
        <v>548.9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16.5" outlineLevel="6" thickBot="1">
      <c r="A30" s="5" t="s">
        <v>223</v>
      </c>
      <c r="B30" s="22">
        <v>951</v>
      </c>
      <c r="C30" s="6" t="s">
        <v>33</v>
      </c>
      <c r="D30" s="6" t="s">
        <v>10</v>
      </c>
      <c r="E30" s="6" t="s">
        <v>217</v>
      </c>
      <c r="F30" s="6"/>
      <c r="G30" s="39">
        <f>G31+G32</f>
        <v>32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6" t="s">
        <v>224</v>
      </c>
      <c r="B31" s="110">
        <v>951</v>
      </c>
      <c r="C31" s="111" t="s">
        <v>33</v>
      </c>
      <c r="D31" s="111" t="s">
        <v>10</v>
      </c>
      <c r="E31" s="111" t="s">
        <v>218</v>
      </c>
      <c r="F31" s="111"/>
      <c r="G31" s="112">
        <v>16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16.5" outlineLevel="6" thickBot="1">
      <c r="A32" s="106" t="s">
        <v>225</v>
      </c>
      <c r="B32" s="110">
        <v>951</v>
      </c>
      <c r="C32" s="111" t="s">
        <v>33</v>
      </c>
      <c r="D32" s="111" t="s">
        <v>10</v>
      </c>
      <c r="E32" s="111" t="s">
        <v>219</v>
      </c>
      <c r="F32" s="111"/>
      <c r="G32" s="112">
        <v>16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32.25" customHeight="1" outlineLevel="6" thickBot="1">
      <c r="A33" s="107" t="s">
        <v>54</v>
      </c>
      <c r="B33" s="108">
        <v>951</v>
      </c>
      <c r="C33" s="109" t="s">
        <v>33</v>
      </c>
      <c r="D33" s="109" t="s">
        <v>34</v>
      </c>
      <c r="E33" s="109" t="s">
        <v>5</v>
      </c>
      <c r="F33" s="109"/>
      <c r="G33" s="40">
        <f>G34</f>
        <v>1204.1</v>
      </c>
      <c r="H33" s="39">
        <f aca="true" t="shared" si="7" ref="H33:X33">H34</f>
        <v>1331.7</v>
      </c>
      <c r="I33" s="39">
        <f t="shared" si="7"/>
        <v>1331.7</v>
      </c>
      <c r="J33" s="39">
        <f t="shared" si="7"/>
        <v>1331.7</v>
      </c>
      <c r="K33" s="39">
        <f t="shared" si="7"/>
        <v>1331.7</v>
      </c>
      <c r="L33" s="39">
        <f t="shared" si="7"/>
        <v>1331.7</v>
      </c>
      <c r="M33" s="39">
        <f t="shared" si="7"/>
        <v>1331.7</v>
      </c>
      <c r="N33" s="39">
        <f t="shared" si="7"/>
        <v>1331.7</v>
      </c>
      <c r="O33" s="39">
        <f t="shared" si="7"/>
        <v>1331.7</v>
      </c>
      <c r="P33" s="39">
        <f t="shared" si="7"/>
        <v>1331.7</v>
      </c>
      <c r="Q33" s="39">
        <f t="shared" si="7"/>
        <v>1331.7</v>
      </c>
      <c r="R33" s="39">
        <f t="shared" si="7"/>
        <v>1331.7</v>
      </c>
      <c r="S33" s="39">
        <f t="shared" si="7"/>
        <v>1331.7</v>
      </c>
      <c r="T33" s="39">
        <f t="shared" si="7"/>
        <v>1331.7</v>
      </c>
      <c r="U33" s="39">
        <f t="shared" si="7"/>
        <v>1331.7</v>
      </c>
      <c r="V33" s="39">
        <f t="shared" si="7"/>
        <v>1331.7</v>
      </c>
      <c r="W33" s="39">
        <f t="shared" si="7"/>
        <v>1331.7</v>
      </c>
      <c r="X33" s="78">
        <f t="shared" si="7"/>
        <v>874.3892</v>
      </c>
      <c r="Y33" s="69">
        <f>X33/G33*100</f>
        <v>72.61765634083548</v>
      </c>
    </row>
    <row r="34" spans="1:25" ht="32.25" outlineLevel="6" thickBot="1">
      <c r="A34" s="5" t="s">
        <v>211</v>
      </c>
      <c r="B34" s="22">
        <v>951</v>
      </c>
      <c r="C34" s="6" t="s">
        <v>33</v>
      </c>
      <c r="D34" s="6" t="s">
        <v>34</v>
      </c>
      <c r="E34" s="6" t="s">
        <v>208</v>
      </c>
      <c r="F34" s="6"/>
      <c r="G34" s="39">
        <f>G35+G36</f>
        <v>1204.1</v>
      </c>
      <c r="H34" s="29">
        <v>1331.7</v>
      </c>
      <c r="I34" s="7">
        <v>1331.7</v>
      </c>
      <c r="J34" s="7">
        <v>1331.7</v>
      </c>
      <c r="K34" s="7">
        <v>1331.7</v>
      </c>
      <c r="L34" s="7">
        <v>1331.7</v>
      </c>
      <c r="M34" s="7">
        <v>1331.7</v>
      </c>
      <c r="N34" s="7">
        <v>1331.7</v>
      </c>
      <c r="O34" s="7">
        <v>1331.7</v>
      </c>
      <c r="P34" s="7">
        <v>1331.7</v>
      </c>
      <c r="Q34" s="7">
        <v>1331.7</v>
      </c>
      <c r="R34" s="7">
        <v>1331.7</v>
      </c>
      <c r="S34" s="7">
        <v>1331.7</v>
      </c>
      <c r="T34" s="7">
        <v>1331.7</v>
      </c>
      <c r="U34" s="7">
        <v>1331.7</v>
      </c>
      <c r="V34" s="7">
        <v>1331.7</v>
      </c>
      <c r="W34" s="54">
        <v>1331.7</v>
      </c>
      <c r="X34" s="75">
        <v>874.3892</v>
      </c>
      <c r="Y34" s="69">
        <f>X34/G34*100</f>
        <v>72.61765634083548</v>
      </c>
    </row>
    <row r="35" spans="1:25" ht="16.5" outlineLevel="6" thickBot="1">
      <c r="A35" s="106" t="s">
        <v>212</v>
      </c>
      <c r="B35" s="110">
        <v>951</v>
      </c>
      <c r="C35" s="111" t="s">
        <v>33</v>
      </c>
      <c r="D35" s="111" t="s">
        <v>34</v>
      </c>
      <c r="E35" s="111" t="s">
        <v>209</v>
      </c>
      <c r="F35" s="111"/>
      <c r="G35" s="112">
        <v>1200.1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outlineLevel="6" thickBot="1">
      <c r="A36" s="106" t="s">
        <v>213</v>
      </c>
      <c r="B36" s="110">
        <v>951</v>
      </c>
      <c r="C36" s="111" t="s">
        <v>33</v>
      </c>
      <c r="D36" s="111" t="s">
        <v>34</v>
      </c>
      <c r="E36" s="111" t="s">
        <v>210</v>
      </c>
      <c r="F36" s="111"/>
      <c r="G36" s="112">
        <v>4</v>
      </c>
      <c r="H36" s="6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85"/>
      <c r="Y36" s="69"/>
    </row>
    <row r="37" spans="1:25" ht="31.5" customHeight="1" outlineLevel="6" thickBot="1">
      <c r="A37" s="107" t="s">
        <v>56</v>
      </c>
      <c r="B37" s="108">
        <v>951</v>
      </c>
      <c r="C37" s="109" t="s">
        <v>33</v>
      </c>
      <c r="D37" s="109" t="s">
        <v>35</v>
      </c>
      <c r="E37" s="109" t="s">
        <v>5</v>
      </c>
      <c r="F37" s="109"/>
      <c r="G37" s="40">
        <f>G38</f>
        <v>192</v>
      </c>
      <c r="H37" s="39">
        <f aca="true" t="shared" si="8" ref="H37:X37">H38</f>
        <v>96</v>
      </c>
      <c r="I37" s="39">
        <f t="shared" si="8"/>
        <v>96</v>
      </c>
      <c r="J37" s="39">
        <f t="shared" si="8"/>
        <v>96</v>
      </c>
      <c r="K37" s="39">
        <f t="shared" si="8"/>
        <v>96</v>
      </c>
      <c r="L37" s="39">
        <f t="shared" si="8"/>
        <v>96</v>
      </c>
      <c r="M37" s="39">
        <f t="shared" si="8"/>
        <v>96</v>
      </c>
      <c r="N37" s="39">
        <f t="shared" si="8"/>
        <v>96</v>
      </c>
      <c r="O37" s="39">
        <f t="shared" si="8"/>
        <v>96</v>
      </c>
      <c r="P37" s="39">
        <f t="shared" si="8"/>
        <v>96</v>
      </c>
      <c r="Q37" s="39">
        <f t="shared" si="8"/>
        <v>96</v>
      </c>
      <c r="R37" s="39">
        <f t="shared" si="8"/>
        <v>96</v>
      </c>
      <c r="S37" s="39">
        <f t="shared" si="8"/>
        <v>96</v>
      </c>
      <c r="T37" s="39">
        <f t="shared" si="8"/>
        <v>96</v>
      </c>
      <c r="U37" s="39">
        <f t="shared" si="8"/>
        <v>96</v>
      </c>
      <c r="V37" s="39">
        <f t="shared" si="8"/>
        <v>96</v>
      </c>
      <c r="W37" s="39">
        <f t="shared" si="8"/>
        <v>96</v>
      </c>
      <c r="X37" s="74">
        <f t="shared" si="8"/>
        <v>141</v>
      </c>
      <c r="Y37" s="69">
        <f>X37/G37*100</f>
        <v>73.4375</v>
      </c>
    </row>
    <row r="38" spans="1:25" ht="32.25" outlineLevel="6" thickBot="1">
      <c r="A38" s="5" t="s">
        <v>228</v>
      </c>
      <c r="B38" s="22">
        <v>951</v>
      </c>
      <c r="C38" s="6" t="s">
        <v>33</v>
      </c>
      <c r="D38" s="6" t="s">
        <v>35</v>
      </c>
      <c r="E38" s="6" t="s">
        <v>226</v>
      </c>
      <c r="F38" s="6"/>
      <c r="G38" s="39">
        <f>G39</f>
        <v>192</v>
      </c>
      <c r="H38" s="29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  <c r="W38" s="54">
        <v>96</v>
      </c>
      <c r="X38" s="75">
        <v>141</v>
      </c>
      <c r="Y38" s="69">
        <f>X38/G38*100</f>
        <v>73.4375</v>
      </c>
    </row>
    <row r="39" spans="1:25" ht="48" outlineLevel="6" thickBot="1">
      <c r="A39" s="106" t="s">
        <v>229</v>
      </c>
      <c r="B39" s="110">
        <v>951</v>
      </c>
      <c r="C39" s="111" t="s">
        <v>33</v>
      </c>
      <c r="D39" s="111" t="s">
        <v>35</v>
      </c>
      <c r="E39" s="111" t="s">
        <v>227</v>
      </c>
      <c r="F39" s="111"/>
      <c r="G39" s="112">
        <v>192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64.5" customHeight="1" outlineLevel="3" thickBot="1">
      <c r="A40" s="34" t="s">
        <v>55</v>
      </c>
      <c r="B40" s="20">
        <v>951</v>
      </c>
      <c r="C40" s="9" t="s">
        <v>9</v>
      </c>
      <c r="D40" s="9" t="s">
        <v>6</v>
      </c>
      <c r="E40" s="9" t="s">
        <v>5</v>
      </c>
      <c r="F40" s="9"/>
      <c r="G40" s="35">
        <f>G41</f>
        <v>6489.8</v>
      </c>
      <c r="H40" s="35">
        <f aca="true" t="shared" si="9" ref="H40:X42">H41</f>
        <v>8918.7</v>
      </c>
      <c r="I40" s="35">
        <f t="shared" si="9"/>
        <v>8918.7</v>
      </c>
      <c r="J40" s="35">
        <f t="shared" si="9"/>
        <v>8918.7</v>
      </c>
      <c r="K40" s="35">
        <f t="shared" si="9"/>
        <v>8918.7</v>
      </c>
      <c r="L40" s="35">
        <f t="shared" si="9"/>
        <v>8918.7</v>
      </c>
      <c r="M40" s="35">
        <f t="shared" si="9"/>
        <v>8918.7</v>
      </c>
      <c r="N40" s="35">
        <f t="shared" si="9"/>
        <v>8918.7</v>
      </c>
      <c r="O40" s="35">
        <f t="shared" si="9"/>
        <v>8918.7</v>
      </c>
      <c r="P40" s="35">
        <f t="shared" si="9"/>
        <v>8918.7</v>
      </c>
      <c r="Q40" s="35">
        <f t="shared" si="9"/>
        <v>8918.7</v>
      </c>
      <c r="R40" s="35">
        <f t="shared" si="9"/>
        <v>8918.7</v>
      </c>
      <c r="S40" s="35">
        <f t="shared" si="9"/>
        <v>8918.7</v>
      </c>
      <c r="T40" s="35">
        <f t="shared" si="9"/>
        <v>8918.7</v>
      </c>
      <c r="U40" s="35">
        <f t="shared" si="9"/>
        <v>8918.7</v>
      </c>
      <c r="V40" s="35">
        <f t="shared" si="9"/>
        <v>8918.7</v>
      </c>
      <c r="W40" s="35">
        <f t="shared" si="9"/>
        <v>8918.7</v>
      </c>
      <c r="X40" s="76">
        <f t="shared" si="9"/>
        <v>5600.44265</v>
      </c>
      <c r="Y40" s="69">
        <f>X40/G40*100</f>
        <v>86.29607460938703</v>
      </c>
    </row>
    <row r="41" spans="1:25" ht="64.5" customHeight="1" outlineLevel="3" thickBot="1">
      <c r="A41" s="36" t="s">
        <v>85</v>
      </c>
      <c r="B41" s="21">
        <v>951</v>
      </c>
      <c r="C41" s="11" t="s">
        <v>9</v>
      </c>
      <c r="D41" s="11" t="s">
        <v>86</v>
      </c>
      <c r="E41" s="11" t="s">
        <v>5</v>
      </c>
      <c r="F41" s="11"/>
      <c r="G41" s="37">
        <f>G42</f>
        <v>6489.8</v>
      </c>
      <c r="H41" s="37">
        <f t="shared" si="9"/>
        <v>8918.7</v>
      </c>
      <c r="I41" s="37">
        <f t="shared" si="9"/>
        <v>8918.7</v>
      </c>
      <c r="J41" s="37">
        <f t="shared" si="9"/>
        <v>8918.7</v>
      </c>
      <c r="K41" s="37">
        <f t="shared" si="9"/>
        <v>8918.7</v>
      </c>
      <c r="L41" s="37">
        <f t="shared" si="9"/>
        <v>8918.7</v>
      </c>
      <c r="M41" s="37">
        <f t="shared" si="9"/>
        <v>8918.7</v>
      </c>
      <c r="N41" s="37">
        <f t="shared" si="9"/>
        <v>8918.7</v>
      </c>
      <c r="O41" s="37">
        <f t="shared" si="9"/>
        <v>8918.7</v>
      </c>
      <c r="P41" s="37">
        <f t="shared" si="9"/>
        <v>8918.7</v>
      </c>
      <c r="Q41" s="37">
        <f t="shared" si="9"/>
        <v>8918.7</v>
      </c>
      <c r="R41" s="37">
        <f t="shared" si="9"/>
        <v>8918.7</v>
      </c>
      <c r="S41" s="37">
        <f t="shared" si="9"/>
        <v>8918.7</v>
      </c>
      <c r="T41" s="37">
        <f t="shared" si="9"/>
        <v>8918.7</v>
      </c>
      <c r="U41" s="37">
        <f t="shared" si="9"/>
        <v>8918.7</v>
      </c>
      <c r="V41" s="37">
        <f t="shared" si="9"/>
        <v>8918.7</v>
      </c>
      <c r="W41" s="37">
        <f t="shared" si="9"/>
        <v>8918.7</v>
      </c>
      <c r="X41" s="77">
        <f t="shared" si="9"/>
        <v>5600.44265</v>
      </c>
      <c r="Y41" s="69">
        <f>X41/G41*100</f>
        <v>86.29607460938703</v>
      </c>
    </row>
    <row r="42" spans="1:25" ht="16.5" outlineLevel="4" thickBot="1">
      <c r="A42" s="107" t="s">
        <v>53</v>
      </c>
      <c r="B42" s="108">
        <v>951</v>
      </c>
      <c r="C42" s="109" t="s">
        <v>9</v>
      </c>
      <c r="D42" s="109" t="s">
        <v>10</v>
      </c>
      <c r="E42" s="109" t="s">
        <v>5</v>
      </c>
      <c r="F42" s="109"/>
      <c r="G42" s="40">
        <f>G43+G46+G49</f>
        <v>6489.8</v>
      </c>
      <c r="H42" s="39">
        <f t="shared" si="9"/>
        <v>8918.7</v>
      </c>
      <c r="I42" s="39">
        <f t="shared" si="9"/>
        <v>8918.7</v>
      </c>
      <c r="J42" s="39">
        <f t="shared" si="9"/>
        <v>8918.7</v>
      </c>
      <c r="K42" s="39">
        <f t="shared" si="9"/>
        <v>8918.7</v>
      </c>
      <c r="L42" s="39">
        <f t="shared" si="9"/>
        <v>8918.7</v>
      </c>
      <c r="M42" s="39">
        <f t="shared" si="9"/>
        <v>8918.7</v>
      </c>
      <c r="N42" s="39">
        <f t="shared" si="9"/>
        <v>8918.7</v>
      </c>
      <c r="O42" s="39">
        <f t="shared" si="9"/>
        <v>8918.7</v>
      </c>
      <c r="P42" s="39">
        <f t="shared" si="9"/>
        <v>8918.7</v>
      </c>
      <c r="Q42" s="39">
        <f t="shared" si="9"/>
        <v>8918.7</v>
      </c>
      <c r="R42" s="39">
        <f t="shared" si="9"/>
        <v>8918.7</v>
      </c>
      <c r="S42" s="39">
        <f t="shared" si="9"/>
        <v>8918.7</v>
      </c>
      <c r="T42" s="39">
        <f t="shared" si="9"/>
        <v>8918.7</v>
      </c>
      <c r="U42" s="39">
        <f t="shared" si="9"/>
        <v>8918.7</v>
      </c>
      <c r="V42" s="39">
        <f t="shared" si="9"/>
        <v>8918.7</v>
      </c>
      <c r="W42" s="39">
        <f t="shared" si="9"/>
        <v>8918.7</v>
      </c>
      <c r="X42" s="74">
        <f t="shared" si="9"/>
        <v>5600.44265</v>
      </c>
      <c r="Y42" s="69">
        <f>X42/G42*100</f>
        <v>86.29607460938703</v>
      </c>
    </row>
    <row r="43" spans="1:25" ht="32.25" outlineLevel="5" thickBot="1">
      <c r="A43" s="5" t="s">
        <v>211</v>
      </c>
      <c r="B43" s="22">
        <v>951</v>
      </c>
      <c r="C43" s="6" t="s">
        <v>9</v>
      </c>
      <c r="D43" s="6" t="s">
        <v>10</v>
      </c>
      <c r="E43" s="6" t="s">
        <v>208</v>
      </c>
      <c r="F43" s="6"/>
      <c r="G43" s="39">
        <f>G44+G45</f>
        <v>5861.5</v>
      </c>
      <c r="H43" s="29">
        <v>8918.7</v>
      </c>
      <c r="I43" s="7">
        <v>8918.7</v>
      </c>
      <c r="J43" s="7">
        <v>8918.7</v>
      </c>
      <c r="K43" s="7">
        <v>8918.7</v>
      </c>
      <c r="L43" s="7">
        <v>8918.7</v>
      </c>
      <c r="M43" s="7">
        <v>8918.7</v>
      </c>
      <c r="N43" s="7">
        <v>8918.7</v>
      </c>
      <c r="O43" s="7">
        <v>8918.7</v>
      </c>
      <c r="P43" s="7">
        <v>8918.7</v>
      </c>
      <c r="Q43" s="7">
        <v>8918.7</v>
      </c>
      <c r="R43" s="7">
        <v>8918.7</v>
      </c>
      <c r="S43" s="7">
        <v>8918.7</v>
      </c>
      <c r="T43" s="7">
        <v>8918.7</v>
      </c>
      <c r="U43" s="7">
        <v>8918.7</v>
      </c>
      <c r="V43" s="7">
        <v>8918.7</v>
      </c>
      <c r="W43" s="54">
        <v>8918.7</v>
      </c>
      <c r="X43" s="75">
        <v>5600.44265</v>
      </c>
      <c r="Y43" s="69">
        <f>X43/G43*100</f>
        <v>95.54623645824446</v>
      </c>
    </row>
    <row r="44" spans="1:25" ht="16.5" outlineLevel="5" thickBot="1">
      <c r="A44" s="106" t="s">
        <v>212</v>
      </c>
      <c r="B44" s="110">
        <v>951</v>
      </c>
      <c r="C44" s="111" t="s">
        <v>9</v>
      </c>
      <c r="D44" s="111" t="s">
        <v>10</v>
      </c>
      <c r="E44" s="111" t="s">
        <v>209</v>
      </c>
      <c r="F44" s="111"/>
      <c r="G44" s="112">
        <v>5833.5</v>
      </c>
      <c r="H44" s="65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85"/>
      <c r="Y44" s="69"/>
    </row>
    <row r="45" spans="1:25" ht="32.25" outlineLevel="5" thickBot="1">
      <c r="A45" s="106" t="s">
        <v>213</v>
      </c>
      <c r="B45" s="110">
        <v>951</v>
      </c>
      <c r="C45" s="111" t="s">
        <v>9</v>
      </c>
      <c r="D45" s="111" t="s">
        <v>10</v>
      </c>
      <c r="E45" s="111" t="s">
        <v>210</v>
      </c>
      <c r="F45" s="111"/>
      <c r="G45" s="112">
        <v>28</v>
      </c>
      <c r="H45" s="65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85"/>
      <c r="Y45" s="69"/>
    </row>
    <row r="46" spans="1:25" ht="32.25" outlineLevel="5" thickBot="1">
      <c r="A46" s="5" t="s">
        <v>220</v>
      </c>
      <c r="B46" s="22">
        <v>951</v>
      </c>
      <c r="C46" s="6" t="s">
        <v>9</v>
      </c>
      <c r="D46" s="6" t="s">
        <v>10</v>
      </c>
      <c r="E46" s="6" t="s">
        <v>214</v>
      </c>
      <c r="F46" s="6"/>
      <c r="G46" s="39">
        <f>G47+G48</f>
        <v>563.3</v>
      </c>
      <c r="H46" s="65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85"/>
      <c r="Y46" s="69"/>
    </row>
    <row r="47" spans="1:25" ht="32.25" outlineLevel="5" thickBot="1">
      <c r="A47" s="106" t="s">
        <v>221</v>
      </c>
      <c r="B47" s="110">
        <v>951</v>
      </c>
      <c r="C47" s="111" t="s">
        <v>9</v>
      </c>
      <c r="D47" s="111" t="s">
        <v>10</v>
      </c>
      <c r="E47" s="111" t="s">
        <v>215</v>
      </c>
      <c r="F47" s="111"/>
      <c r="G47" s="112">
        <v>198.7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6" t="s">
        <v>222</v>
      </c>
      <c r="B48" s="110">
        <v>951</v>
      </c>
      <c r="C48" s="111" t="s">
        <v>9</v>
      </c>
      <c r="D48" s="111" t="s">
        <v>10</v>
      </c>
      <c r="E48" s="111" t="s">
        <v>216</v>
      </c>
      <c r="F48" s="111"/>
      <c r="G48" s="112">
        <v>364.6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16.5" outlineLevel="5" thickBot="1">
      <c r="A49" s="5" t="s">
        <v>223</v>
      </c>
      <c r="B49" s="22">
        <v>951</v>
      </c>
      <c r="C49" s="6" t="s">
        <v>9</v>
      </c>
      <c r="D49" s="6" t="s">
        <v>10</v>
      </c>
      <c r="E49" s="6" t="s">
        <v>217</v>
      </c>
      <c r="F49" s="6"/>
      <c r="G49" s="39">
        <f>G50+G51</f>
        <v>65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6" t="s">
        <v>224</v>
      </c>
      <c r="B50" s="110">
        <v>951</v>
      </c>
      <c r="C50" s="111" t="s">
        <v>9</v>
      </c>
      <c r="D50" s="111" t="s">
        <v>10</v>
      </c>
      <c r="E50" s="111" t="s">
        <v>218</v>
      </c>
      <c r="F50" s="111"/>
      <c r="G50" s="112">
        <v>8.5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16.5" outlineLevel="5" thickBot="1">
      <c r="A51" s="106" t="s">
        <v>225</v>
      </c>
      <c r="B51" s="110">
        <v>951</v>
      </c>
      <c r="C51" s="111" t="s">
        <v>9</v>
      </c>
      <c r="D51" s="111" t="s">
        <v>10</v>
      </c>
      <c r="E51" s="111" t="s">
        <v>219</v>
      </c>
      <c r="F51" s="111"/>
      <c r="G51" s="112">
        <v>56.5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50.25" customHeight="1" outlineLevel="3" thickBot="1">
      <c r="A52" s="34" t="s">
        <v>57</v>
      </c>
      <c r="B52" s="20">
        <v>951</v>
      </c>
      <c r="C52" s="9" t="s">
        <v>11</v>
      </c>
      <c r="D52" s="9" t="s">
        <v>6</v>
      </c>
      <c r="E52" s="9" t="s">
        <v>5</v>
      </c>
      <c r="F52" s="9"/>
      <c r="G52" s="35">
        <f>G53</f>
        <v>3588.8999999999996</v>
      </c>
      <c r="H52" s="35">
        <f aca="true" t="shared" si="10" ref="H52:X54">H53</f>
        <v>3284.2</v>
      </c>
      <c r="I52" s="35">
        <f t="shared" si="10"/>
        <v>3284.2</v>
      </c>
      <c r="J52" s="35">
        <f t="shared" si="10"/>
        <v>3284.2</v>
      </c>
      <c r="K52" s="35">
        <f t="shared" si="10"/>
        <v>3284.2</v>
      </c>
      <c r="L52" s="35">
        <f t="shared" si="10"/>
        <v>3284.2</v>
      </c>
      <c r="M52" s="35">
        <f t="shared" si="10"/>
        <v>3284.2</v>
      </c>
      <c r="N52" s="35">
        <f t="shared" si="10"/>
        <v>3284.2</v>
      </c>
      <c r="O52" s="35">
        <f t="shared" si="10"/>
        <v>3284.2</v>
      </c>
      <c r="P52" s="35">
        <f t="shared" si="10"/>
        <v>3284.2</v>
      </c>
      <c r="Q52" s="35">
        <f t="shared" si="10"/>
        <v>3284.2</v>
      </c>
      <c r="R52" s="35">
        <f t="shared" si="10"/>
        <v>3284.2</v>
      </c>
      <c r="S52" s="35">
        <f t="shared" si="10"/>
        <v>3284.2</v>
      </c>
      <c r="T52" s="35">
        <f t="shared" si="10"/>
        <v>3284.2</v>
      </c>
      <c r="U52" s="35">
        <f t="shared" si="10"/>
        <v>3284.2</v>
      </c>
      <c r="V52" s="35">
        <f t="shared" si="10"/>
        <v>3284.2</v>
      </c>
      <c r="W52" s="35">
        <f t="shared" si="10"/>
        <v>3284.2</v>
      </c>
      <c r="X52" s="76">
        <f t="shared" si="10"/>
        <v>2834.80374</v>
      </c>
      <c r="Y52" s="69">
        <f>X52/G52*100</f>
        <v>78.98809495945834</v>
      </c>
    </row>
    <row r="53" spans="1:25" ht="63.75" outlineLevel="3" thickBot="1">
      <c r="A53" s="36" t="s">
        <v>85</v>
      </c>
      <c r="B53" s="21">
        <v>951</v>
      </c>
      <c r="C53" s="11" t="s">
        <v>11</v>
      </c>
      <c r="D53" s="11" t="s">
        <v>86</v>
      </c>
      <c r="E53" s="11" t="s">
        <v>5</v>
      </c>
      <c r="F53" s="11"/>
      <c r="G53" s="37">
        <f>G54</f>
        <v>3588.8999999999996</v>
      </c>
      <c r="H53" s="37">
        <f t="shared" si="10"/>
        <v>3284.2</v>
      </c>
      <c r="I53" s="37">
        <f t="shared" si="10"/>
        <v>3284.2</v>
      </c>
      <c r="J53" s="37">
        <f t="shared" si="10"/>
        <v>3284.2</v>
      </c>
      <c r="K53" s="37">
        <f t="shared" si="10"/>
        <v>3284.2</v>
      </c>
      <c r="L53" s="37">
        <f t="shared" si="10"/>
        <v>3284.2</v>
      </c>
      <c r="M53" s="37">
        <f t="shared" si="10"/>
        <v>3284.2</v>
      </c>
      <c r="N53" s="37">
        <f t="shared" si="10"/>
        <v>3284.2</v>
      </c>
      <c r="O53" s="37">
        <f t="shared" si="10"/>
        <v>3284.2</v>
      </c>
      <c r="P53" s="37">
        <f t="shared" si="10"/>
        <v>3284.2</v>
      </c>
      <c r="Q53" s="37">
        <f t="shared" si="10"/>
        <v>3284.2</v>
      </c>
      <c r="R53" s="37">
        <f t="shared" si="10"/>
        <v>3284.2</v>
      </c>
      <c r="S53" s="37">
        <f t="shared" si="10"/>
        <v>3284.2</v>
      </c>
      <c r="T53" s="37">
        <f t="shared" si="10"/>
        <v>3284.2</v>
      </c>
      <c r="U53" s="37">
        <f t="shared" si="10"/>
        <v>3284.2</v>
      </c>
      <c r="V53" s="37">
        <f t="shared" si="10"/>
        <v>3284.2</v>
      </c>
      <c r="W53" s="37">
        <f t="shared" si="10"/>
        <v>3284.2</v>
      </c>
      <c r="X53" s="77">
        <f t="shared" si="10"/>
        <v>2834.80374</v>
      </c>
      <c r="Y53" s="69">
        <f>X53/G53*100</f>
        <v>78.98809495945834</v>
      </c>
    </row>
    <row r="54" spans="1:25" ht="16.5" outlineLevel="4" thickBot="1">
      <c r="A54" s="107" t="s">
        <v>53</v>
      </c>
      <c r="B54" s="108">
        <v>951</v>
      </c>
      <c r="C54" s="109" t="s">
        <v>11</v>
      </c>
      <c r="D54" s="109" t="s">
        <v>10</v>
      </c>
      <c r="E54" s="109" t="s">
        <v>5</v>
      </c>
      <c r="F54" s="109"/>
      <c r="G54" s="40">
        <f>G55+G58</f>
        <v>3588.8999999999996</v>
      </c>
      <c r="H54" s="39">
        <f t="shared" si="10"/>
        <v>3284.2</v>
      </c>
      <c r="I54" s="39">
        <f t="shared" si="10"/>
        <v>3284.2</v>
      </c>
      <c r="J54" s="39">
        <f t="shared" si="10"/>
        <v>3284.2</v>
      </c>
      <c r="K54" s="39">
        <f t="shared" si="10"/>
        <v>3284.2</v>
      </c>
      <c r="L54" s="39">
        <f t="shared" si="10"/>
        <v>3284.2</v>
      </c>
      <c r="M54" s="39">
        <f t="shared" si="10"/>
        <v>3284.2</v>
      </c>
      <c r="N54" s="39">
        <f t="shared" si="10"/>
        <v>3284.2</v>
      </c>
      <c r="O54" s="39">
        <f t="shared" si="10"/>
        <v>3284.2</v>
      </c>
      <c r="P54" s="39">
        <f t="shared" si="10"/>
        <v>3284.2</v>
      </c>
      <c r="Q54" s="39">
        <f t="shared" si="10"/>
        <v>3284.2</v>
      </c>
      <c r="R54" s="39">
        <f t="shared" si="10"/>
        <v>3284.2</v>
      </c>
      <c r="S54" s="39">
        <f t="shared" si="10"/>
        <v>3284.2</v>
      </c>
      <c r="T54" s="39">
        <f t="shared" si="10"/>
        <v>3284.2</v>
      </c>
      <c r="U54" s="39">
        <f t="shared" si="10"/>
        <v>3284.2</v>
      </c>
      <c r="V54" s="39">
        <f t="shared" si="10"/>
        <v>3284.2</v>
      </c>
      <c r="W54" s="39">
        <f t="shared" si="10"/>
        <v>3284.2</v>
      </c>
      <c r="X54" s="74">
        <f t="shared" si="10"/>
        <v>2834.80374</v>
      </c>
      <c r="Y54" s="69">
        <f>X54/G54*100</f>
        <v>78.98809495945834</v>
      </c>
    </row>
    <row r="55" spans="1:25" ht="32.25" outlineLevel="5" thickBot="1">
      <c r="A55" s="5" t="s">
        <v>211</v>
      </c>
      <c r="B55" s="22">
        <v>951</v>
      </c>
      <c r="C55" s="6" t="s">
        <v>11</v>
      </c>
      <c r="D55" s="6" t="s">
        <v>10</v>
      </c>
      <c r="E55" s="6" t="s">
        <v>208</v>
      </c>
      <c r="F55" s="6"/>
      <c r="G55" s="39">
        <f>G56+G57</f>
        <v>3434.7</v>
      </c>
      <c r="H55" s="29">
        <v>3284.2</v>
      </c>
      <c r="I55" s="7">
        <v>3284.2</v>
      </c>
      <c r="J55" s="7">
        <v>3284.2</v>
      </c>
      <c r="K55" s="7">
        <v>3284.2</v>
      </c>
      <c r="L55" s="7">
        <v>3284.2</v>
      </c>
      <c r="M55" s="7">
        <v>3284.2</v>
      </c>
      <c r="N55" s="7">
        <v>3284.2</v>
      </c>
      <c r="O55" s="7">
        <v>3284.2</v>
      </c>
      <c r="P55" s="7">
        <v>3284.2</v>
      </c>
      <c r="Q55" s="7">
        <v>3284.2</v>
      </c>
      <c r="R55" s="7">
        <v>3284.2</v>
      </c>
      <c r="S55" s="7">
        <v>3284.2</v>
      </c>
      <c r="T55" s="7">
        <v>3284.2</v>
      </c>
      <c r="U55" s="7">
        <v>3284.2</v>
      </c>
      <c r="V55" s="7">
        <v>3284.2</v>
      </c>
      <c r="W55" s="54">
        <v>3284.2</v>
      </c>
      <c r="X55" s="75">
        <v>2834.80374</v>
      </c>
      <c r="Y55" s="69">
        <f>X55/G55*100</f>
        <v>82.53424578565813</v>
      </c>
    </row>
    <row r="56" spans="1:25" ht="16.5" outlineLevel="5" thickBot="1">
      <c r="A56" s="106" t="s">
        <v>212</v>
      </c>
      <c r="B56" s="110">
        <v>951</v>
      </c>
      <c r="C56" s="111" t="s">
        <v>11</v>
      </c>
      <c r="D56" s="111" t="s">
        <v>10</v>
      </c>
      <c r="E56" s="111" t="s">
        <v>209</v>
      </c>
      <c r="F56" s="111"/>
      <c r="G56" s="112">
        <v>3432.7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5"/>
      <c r="Y56" s="69"/>
    </row>
    <row r="57" spans="1:25" ht="32.25" outlineLevel="5" thickBot="1">
      <c r="A57" s="106" t="s">
        <v>213</v>
      </c>
      <c r="B57" s="110">
        <v>951</v>
      </c>
      <c r="C57" s="111" t="s">
        <v>11</v>
      </c>
      <c r="D57" s="111" t="s">
        <v>10</v>
      </c>
      <c r="E57" s="111" t="s">
        <v>210</v>
      </c>
      <c r="F57" s="111"/>
      <c r="G57" s="112">
        <v>2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5"/>
      <c r="Y57" s="69"/>
    </row>
    <row r="58" spans="1:25" ht="32.25" outlineLevel="5" thickBot="1">
      <c r="A58" s="5" t="s">
        <v>220</v>
      </c>
      <c r="B58" s="22">
        <v>951</v>
      </c>
      <c r="C58" s="6" t="s">
        <v>11</v>
      </c>
      <c r="D58" s="6" t="s">
        <v>10</v>
      </c>
      <c r="E58" s="6" t="s">
        <v>214</v>
      </c>
      <c r="F58" s="6"/>
      <c r="G58" s="39">
        <f>G59+G60</f>
        <v>154.2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5"/>
      <c r="Y58" s="69"/>
    </row>
    <row r="59" spans="1:25" ht="32.25" outlineLevel="5" thickBot="1">
      <c r="A59" s="106" t="s">
        <v>221</v>
      </c>
      <c r="B59" s="110">
        <v>951</v>
      </c>
      <c r="C59" s="111" t="s">
        <v>11</v>
      </c>
      <c r="D59" s="111" t="s">
        <v>10</v>
      </c>
      <c r="E59" s="111" t="s">
        <v>215</v>
      </c>
      <c r="F59" s="111"/>
      <c r="G59" s="112">
        <v>148.2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32.25" outlineLevel="5" thickBot="1">
      <c r="A60" s="106" t="s">
        <v>222</v>
      </c>
      <c r="B60" s="110">
        <v>951</v>
      </c>
      <c r="C60" s="111" t="s">
        <v>11</v>
      </c>
      <c r="D60" s="111" t="s">
        <v>10</v>
      </c>
      <c r="E60" s="111" t="s">
        <v>216</v>
      </c>
      <c r="F60" s="111"/>
      <c r="G60" s="112">
        <v>6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16.5" outlineLevel="3" thickBot="1">
      <c r="A61" s="34" t="s">
        <v>59</v>
      </c>
      <c r="B61" s="20">
        <v>951</v>
      </c>
      <c r="C61" s="9" t="s">
        <v>12</v>
      </c>
      <c r="D61" s="9" t="s">
        <v>6</v>
      </c>
      <c r="E61" s="9" t="s">
        <v>5</v>
      </c>
      <c r="F61" s="9"/>
      <c r="G61" s="35">
        <f>G62</f>
        <v>500</v>
      </c>
      <c r="H61" s="35">
        <f aca="true" t="shared" si="11" ref="H61:X63">H62</f>
        <v>0</v>
      </c>
      <c r="I61" s="35">
        <f t="shared" si="11"/>
        <v>0</v>
      </c>
      <c r="J61" s="35">
        <f t="shared" si="11"/>
        <v>0</v>
      </c>
      <c r="K61" s="35">
        <f t="shared" si="11"/>
        <v>0</v>
      </c>
      <c r="L61" s="35">
        <f t="shared" si="11"/>
        <v>0</v>
      </c>
      <c r="M61" s="35">
        <f t="shared" si="11"/>
        <v>0</v>
      </c>
      <c r="N61" s="35">
        <f t="shared" si="11"/>
        <v>0</v>
      </c>
      <c r="O61" s="35">
        <f t="shared" si="11"/>
        <v>0</v>
      </c>
      <c r="P61" s="35">
        <f t="shared" si="11"/>
        <v>0</v>
      </c>
      <c r="Q61" s="35">
        <f t="shared" si="11"/>
        <v>0</v>
      </c>
      <c r="R61" s="35">
        <f t="shared" si="11"/>
        <v>0</v>
      </c>
      <c r="S61" s="35">
        <f t="shared" si="11"/>
        <v>0</v>
      </c>
      <c r="T61" s="35">
        <f t="shared" si="11"/>
        <v>0</v>
      </c>
      <c r="U61" s="35">
        <f t="shared" si="11"/>
        <v>0</v>
      </c>
      <c r="V61" s="35">
        <f t="shared" si="11"/>
        <v>0</v>
      </c>
      <c r="W61" s="35">
        <f t="shared" si="11"/>
        <v>0</v>
      </c>
      <c r="X61" s="76">
        <f t="shared" si="11"/>
        <v>0</v>
      </c>
      <c r="Y61" s="69">
        <f aca="true" t="shared" si="12" ref="Y61:Y68">X61/G61*100</f>
        <v>0</v>
      </c>
    </row>
    <row r="62" spans="1:25" ht="16.5" outlineLevel="3" thickBot="1">
      <c r="A62" s="36" t="s">
        <v>59</v>
      </c>
      <c r="B62" s="21">
        <v>951</v>
      </c>
      <c r="C62" s="11" t="s">
        <v>12</v>
      </c>
      <c r="D62" s="11" t="s">
        <v>89</v>
      </c>
      <c r="E62" s="11" t="s">
        <v>5</v>
      </c>
      <c r="F62" s="11"/>
      <c r="G62" s="37">
        <f>G63</f>
        <v>500</v>
      </c>
      <c r="H62" s="37">
        <f t="shared" si="11"/>
        <v>0</v>
      </c>
      <c r="I62" s="37">
        <f t="shared" si="11"/>
        <v>0</v>
      </c>
      <c r="J62" s="37">
        <f t="shared" si="11"/>
        <v>0</v>
      </c>
      <c r="K62" s="37">
        <f t="shared" si="11"/>
        <v>0</v>
      </c>
      <c r="L62" s="37">
        <f t="shared" si="11"/>
        <v>0</v>
      </c>
      <c r="M62" s="37">
        <f t="shared" si="11"/>
        <v>0</v>
      </c>
      <c r="N62" s="37">
        <f t="shared" si="11"/>
        <v>0</v>
      </c>
      <c r="O62" s="37">
        <f t="shared" si="11"/>
        <v>0</v>
      </c>
      <c r="P62" s="37">
        <f t="shared" si="11"/>
        <v>0</v>
      </c>
      <c r="Q62" s="37">
        <f t="shared" si="11"/>
        <v>0</v>
      </c>
      <c r="R62" s="37">
        <f t="shared" si="11"/>
        <v>0</v>
      </c>
      <c r="S62" s="37">
        <f t="shared" si="11"/>
        <v>0</v>
      </c>
      <c r="T62" s="37">
        <f t="shared" si="11"/>
        <v>0</v>
      </c>
      <c r="U62" s="37">
        <f t="shared" si="11"/>
        <v>0</v>
      </c>
      <c r="V62" s="37">
        <f t="shared" si="11"/>
        <v>0</v>
      </c>
      <c r="W62" s="37">
        <f t="shared" si="11"/>
        <v>0</v>
      </c>
      <c r="X62" s="77">
        <f t="shared" si="11"/>
        <v>0</v>
      </c>
      <c r="Y62" s="69">
        <f t="shared" si="12"/>
        <v>0</v>
      </c>
    </row>
    <row r="63" spans="1:25" ht="16.5" outlineLevel="4" thickBot="1">
      <c r="A63" s="107" t="s">
        <v>60</v>
      </c>
      <c r="B63" s="108">
        <v>951</v>
      </c>
      <c r="C63" s="109" t="s">
        <v>12</v>
      </c>
      <c r="D63" s="109" t="s">
        <v>14</v>
      </c>
      <c r="E63" s="109" t="s">
        <v>5</v>
      </c>
      <c r="F63" s="109"/>
      <c r="G63" s="40">
        <f>G64</f>
        <v>500</v>
      </c>
      <c r="H63" s="39">
        <f t="shared" si="11"/>
        <v>0</v>
      </c>
      <c r="I63" s="39">
        <f t="shared" si="11"/>
        <v>0</v>
      </c>
      <c r="J63" s="39">
        <f t="shared" si="11"/>
        <v>0</v>
      </c>
      <c r="K63" s="39">
        <f t="shared" si="11"/>
        <v>0</v>
      </c>
      <c r="L63" s="39">
        <f t="shared" si="11"/>
        <v>0</v>
      </c>
      <c r="M63" s="39">
        <f t="shared" si="11"/>
        <v>0</v>
      </c>
      <c r="N63" s="39">
        <f t="shared" si="11"/>
        <v>0</v>
      </c>
      <c r="O63" s="39">
        <f t="shared" si="11"/>
        <v>0</v>
      </c>
      <c r="P63" s="39">
        <f t="shared" si="11"/>
        <v>0</v>
      </c>
      <c r="Q63" s="39">
        <f t="shared" si="11"/>
        <v>0</v>
      </c>
      <c r="R63" s="39">
        <f t="shared" si="11"/>
        <v>0</v>
      </c>
      <c r="S63" s="39">
        <f t="shared" si="11"/>
        <v>0</v>
      </c>
      <c r="T63" s="39">
        <f t="shared" si="11"/>
        <v>0</v>
      </c>
      <c r="U63" s="39">
        <f t="shared" si="11"/>
        <v>0</v>
      </c>
      <c r="V63" s="39">
        <f t="shared" si="11"/>
        <v>0</v>
      </c>
      <c r="W63" s="39">
        <f t="shared" si="11"/>
        <v>0</v>
      </c>
      <c r="X63" s="78">
        <f t="shared" si="11"/>
        <v>0</v>
      </c>
      <c r="Y63" s="69">
        <f t="shared" si="12"/>
        <v>0</v>
      </c>
    </row>
    <row r="64" spans="1:25" ht="16.5" outlineLevel="5" thickBot="1">
      <c r="A64" s="38" t="s">
        <v>231</v>
      </c>
      <c r="B64" s="22">
        <v>951</v>
      </c>
      <c r="C64" s="6" t="s">
        <v>12</v>
      </c>
      <c r="D64" s="6" t="s">
        <v>14</v>
      </c>
      <c r="E64" s="6" t="s">
        <v>230</v>
      </c>
      <c r="F64" s="6"/>
      <c r="G64" s="39">
        <v>500</v>
      </c>
      <c r="H64" s="2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54"/>
      <c r="X64" s="75">
        <v>0</v>
      </c>
      <c r="Y64" s="69">
        <f t="shared" si="12"/>
        <v>0</v>
      </c>
    </row>
    <row r="65" spans="1:25" ht="15.75" customHeight="1" outlineLevel="3" thickBot="1">
      <c r="A65" s="34" t="s">
        <v>61</v>
      </c>
      <c r="B65" s="20">
        <v>951</v>
      </c>
      <c r="C65" s="9" t="s">
        <v>159</v>
      </c>
      <c r="D65" s="9" t="s">
        <v>6</v>
      </c>
      <c r="E65" s="9" t="s">
        <v>5</v>
      </c>
      <c r="F65" s="9"/>
      <c r="G65" s="35">
        <f>G66+G73+G81+G87+G90+G108+G115+G122+G101</f>
        <v>37697.22</v>
      </c>
      <c r="H65" s="35" t="e">
        <f aca="true" t="shared" si="13" ref="H65:X65">H66+H73+H81+H87+H90+H108+H115+H122</f>
        <v>#REF!</v>
      </c>
      <c r="I65" s="35" t="e">
        <f t="shared" si="13"/>
        <v>#REF!</v>
      </c>
      <c r="J65" s="35" t="e">
        <f t="shared" si="13"/>
        <v>#REF!</v>
      </c>
      <c r="K65" s="35" t="e">
        <f t="shared" si="13"/>
        <v>#REF!</v>
      </c>
      <c r="L65" s="35" t="e">
        <f t="shared" si="13"/>
        <v>#REF!</v>
      </c>
      <c r="M65" s="35" t="e">
        <f t="shared" si="13"/>
        <v>#REF!</v>
      </c>
      <c r="N65" s="35" t="e">
        <f t="shared" si="13"/>
        <v>#REF!</v>
      </c>
      <c r="O65" s="35" t="e">
        <f t="shared" si="13"/>
        <v>#REF!</v>
      </c>
      <c r="P65" s="35" t="e">
        <f t="shared" si="13"/>
        <v>#REF!</v>
      </c>
      <c r="Q65" s="35" t="e">
        <f t="shared" si="13"/>
        <v>#REF!</v>
      </c>
      <c r="R65" s="35" t="e">
        <f t="shared" si="13"/>
        <v>#REF!</v>
      </c>
      <c r="S65" s="35" t="e">
        <f t="shared" si="13"/>
        <v>#REF!</v>
      </c>
      <c r="T65" s="35" t="e">
        <f t="shared" si="13"/>
        <v>#REF!</v>
      </c>
      <c r="U65" s="35" t="e">
        <f t="shared" si="13"/>
        <v>#REF!</v>
      </c>
      <c r="V65" s="35" t="e">
        <f t="shared" si="13"/>
        <v>#REF!</v>
      </c>
      <c r="W65" s="35" t="e">
        <f t="shared" si="13"/>
        <v>#REF!</v>
      </c>
      <c r="X65" s="79" t="e">
        <f t="shared" si="13"/>
        <v>#REF!</v>
      </c>
      <c r="Y65" s="69" t="e">
        <f t="shared" si="12"/>
        <v>#REF!</v>
      </c>
    </row>
    <row r="66" spans="1:25" ht="32.25" outlineLevel="3" thickBot="1">
      <c r="A66" s="36" t="s">
        <v>95</v>
      </c>
      <c r="B66" s="21">
        <v>951</v>
      </c>
      <c r="C66" s="11" t="s">
        <v>159</v>
      </c>
      <c r="D66" s="11" t="s">
        <v>90</v>
      </c>
      <c r="E66" s="11" t="s">
        <v>5</v>
      </c>
      <c r="F66" s="11"/>
      <c r="G66" s="37">
        <f>G67</f>
        <v>1450</v>
      </c>
      <c r="H66" s="37" t="e">
        <f>H67+#REF!</f>
        <v>#REF!</v>
      </c>
      <c r="I66" s="37" t="e">
        <f>I67+#REF!</f>
        <v>#REF!</v>
      </c>
      <c r="J66" s="37" t="e">
        <f>J67+#REF!</f>
        <v>#REF!</v>
      </c>
      <c r="K66" s="37" t="e">
        <f>K67+#REF!</f>
        <v>#REF!</v>
      </c>
      <c r="L66" s="37" t="e">
        <f>L67+#REF!</f>
        <v>#REF!</v>
      </c>
      <c r="M66" s="37" t="e">
        <f>M67+#REF!</f>
        <v>#REF!</v>
      </c>
      <c r="N66" s="37" t="e">
        <f>N67+#REF!</f>
        <v>#REF!</v>
      </c>
      <c r="O66" s="37" t="e">
        <f>O67+#REF!</f>
        <v>#REF!</v>
      </c>
      <c r="P66" s="37" t="e">
        <f>P67+#REF!</f>
        <v>#REF!</v>
      </c>
      <c r="Q66" s="37" t="e">
        <f>Q67+#REF!</f>
        <v>#REF!</v>
      </c>
      <c r="R66" s="37" t="e">
        <f>R67+#REF!</f>
        <v>#REF!</v>
      </c>
      <c r="S66" s="37" t="e">
        <f>S67+#REF!</f>
        <v>#REF!</v>
      </c>
      <c r="T66" s="37" t="e">
        <f>T67+#REF!</f>
        <v>#REF!</v>
      </c>
      <c r="U66" s="37" t="e">
        <f>U67+#REF!</f>
        <v>#REF!</v>
      </c>
      <c r="V66" s="37" t="e">
        <f>V67+#REF!</f>
        <v>#REF!</v>
      </c>
      <c r="W66" s="37" t="e">
        <f>W67+#REF!</f>
        <v>#REF!</v>
      </c>
      <c r="X66" s="80" t="e">
        <f>X67+#REF!</f>
        <v>#REF!</v>
      </c>
      <c r="Y66" s="69" t="e">
        <f t="shared" si="12"/>
        <v>#REF!</v>
      </c>
    </row>
    <row r="67" spans="1:25" ht="32.25" outlineLevel="4" thickBot="1">
      <c r="A67" s="107" t="s">
        <v>62</v>
      </c>
      <c r="B67" s="108">
        <v>951</v>
      </c>
      <c r="C67" s="109" t="s">
        <v>159</v>
      </c>
      <c r="D67" s="109" t="s">
        <v>15</v>
      </c>
      <c r="E67" s="109" t="s">
        <v>5</v>
      </c>
      <c r="F67" s="109"/>
      <c r="G67" s="40">
        <f>G68+G71</f>
        <v>1450</v>
      </c>
      <c r="H67" s="39">
        <f aca="true" t="shared" si="14" ref="H67:X67">H68</f>
        <v>0</v>
      </c>
      <c r="I67" s="39">
        <f t="shared" si="14"/>
        <v>0</v>
      </c>
      <c r="J67" s="39">
        <f t="shared" si="14"/>
        <v>0</v>
      </c>
      <c r="K67" s="39">
        <f t="shared" si="14"/>
        <v>0</v>
      </c>
      <c r="L67" s="39">
        <f t="shared" si="14"/>
        <v>0</v>
      </c>
      <c r="M67" s="39">
        <f t="shared" si="14"/>
        <v>0</v>
      </c>
      <c r="N67" s="39">
        <f t="shared" si="14"/>
        <v>0</v>
      </c>
      <c r="O67" s="39">
        <f t="shared" si="14"/>
        <v>0</v>
      </c>
      <c r="P67" s="39">
        <f t="shared" si="14"/>
        <v>0</v>
      </c>
      <c r="Q67" s="39">
        <f t="shared" si="14"/>
        <v>0</v>
      </c>
      <c r="R67" s="39">
        <f t="shared" si="14"/>
        <v>0</v>
      </c>
      <c r="S67" s="39">
        <f t="shared" si="14"/>
        <v>0</v>
      </c>
      <c r="T67" s="39">
        <f t="shared" si="14"/>
        <v>0</v>
      </c>
      <c r="U67" s="39">
        <f t="shared" si="14"/>
        <v>0</v>
      </c>
      <c r="V67" s="39">
        <f t="shared" si="14"/>
        <v>0</v>
      </c>
      <c r="W67" s="39">
        <f t="shared" si="14"/>
        <v>0</v>
      </c>
      <c r="X67" s="78">
        <f t="shared" si="14"/>
        <v>950</v>
      </c>
      <c r="Y67" s="69">
        <f t="shared" si="12"/>
        <v>65.51724137931035</v>
      </c>
    </row>
    <row r="68" spans="1:25" ht="32.25" outlineLevel="5" thickBot="1">
      <c r="A68" s="5" t="s">
        <v>211</v>
      </c>
      <c r="B68" s="22">
        <v>951</v>
      </c>
      <c r="C68" s="6" t="s">
        <v>159</v>
      </c>
      <c r="D68" s="6" t="s">
        <v>15</v>
      </c>
      <c r="E68" s="6" t="s">
        <v>208</v>
      </c>
      <c r="F68" s="6"/>
      <c r="G68" s="39">
        <f>G69+G70</f>
        <v>1008.0999999999999</v>
      </c>
      <c r="H68" s="2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54"/>
      <c r="X68" s="75">
        <v>950</v>
      </c>
      <c r="Y68" s="69">
        <f t="shared" si="12"/>
        <v>94.23668286876304</v>
      </c>
    </row>
    <row r="69" spans="1:25" ht="16.5" outlineLevel="5" thickBot="1">
      <c r="A69" s="106" t="s">
        <v>212</v>
      </c>
      <c r="B69" s="110">
        <v>951</v>
      </c>
      <c r="C69" s="111" t="s">
        <v>159</v>
      </c>
      <c r="D69" s="111" t="s">
        <v>15</v>
      </c>
      <c r="E69" s="111" t="s">
        <v>209</v>
      </c>
      <c r="F69" s="111"/>
      <c r="G69" s="112">
        <v>1007.3</v>
      </c>
      <c r="H69" s="65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85"/>
      <c r="Y69" s="69"/>
    </row>
    <row r="70" spans="1:25" ht="32.25" outlineLevel="5" thickBot="1">
      <c r="A70" s="106" t="s">
        <v>213</v>
      </c>
      <c r="B70" s="110">
        <v>951</v>
      </c>
      <c r="C70" s="111" t="s">
        <v>159</v>
      </c>
      <c r="D70" s="111" t="s">
        <v>15</v>
      </c>
      <c r="E70" s="111" t="s">
        <v>210</v>
      </c>
      <c r="F70" s="111"/>
      <c r="G70" s="112">
        <v>0.8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5"/>
      <c r="Y70" s="69"/>
    </row>
    <row r="71" spans="1:25" ht="32.25" outlineLevel="5" thickBot="1">
      <c r="A71" s="5" t="s">
        <v>220</v>
      </c>
      <c r="B71" s="22">
        <v>951</v>
      </c>
      <c r="C71" s="6" t="s">
        <v>159</v>
      </c>
      <c r="D71" s="6" t="s">
        <v>15</v>
      </c>
      <c r="E71" s="6" t="s">
        <v>214</v>
      </c>
      <c r="F71" s="6"/>
      <c r="G71" s="39">
        <f>G72</f>
        <v>441.9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5"/>
      <c r="Y71" s="69"/>
    </row>
    <row r="72" spans="1:25" ht="32.25" outlineLevel="5" thickBot="1">
      <c r="A72" s="106" t="s">
        <v>222</v>
      </c>
      <c r="B72" s="110">
        <v>951</v>
      </c>
      <c r="C72" s="111" t="s">
        <v>159</v>
      </c>
      <c r="D72" s="111" t="s">
        <v>15</v>
      </c>
      <c r="E72" s="111" t="s">
        <v>216</v>
      </c>
      <c r="F72" s="111"/>
      <c r="G72" s="112">
        <v>441.9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63" customHeight="1" outlineLevel="6" thickBot="1">
      <c r="A73" s="36" t="s">
        <v>85</v>
      </c>
      <c r="B73" s="21">
        <v>951</v>
      </c>
      <c r="C73" s="11" t="s">
        <v>159</v>
      </c>
      <c r="D73" s="11" t="s">
        <v>86</v>
      </c>
      <c r="E73" s="11" t="s">
        <v>5</v>
      </c>
      <c r="F73" s="11"/>
      <c r="G73" s="37">
        <f aca="true" t="shared" si="15" ref="G73:P74">G74</f>
        <v>13652.05</v>
      </c>
      <c r="H73" s="37">
        <f t="shared" si="15"/>
        <v>0</v>
      </c>
      <c r="I73" s="37">
        <f t="shared" si="15"/>
        <v>0</v>
      </c>
      <c r="J73" s="37">
        <f t="shared" si="15"/>
        <v>0</v>
      </c>
      <c r="K73" s="37">
        <f t="shared" si="15"/>
        <v>0</v>
      </c>
      <c r="L73" s="37">
        <f t="shared" si="15"/>
        <v>0</v>
      </c>
      <c r="M73" s="37">
        <f t="shared" si="15"/>
        <v>0</v>
      </c>
      <c r="N73" s="37">
        <f t="shared" si="15"/>
        <v>0</v>
      </c>
      <c r="O73" s="37">
        <f t="shared" si="15"/>
        <v>0</v>
      </c>
      <c r="P73" s="37">
        <f t="shared" si="15"/>
        <v>0</v>
      </c>
      <c r="Q73" s="37">
        <f aca="true" t="shared" si="16" ref="Q73:X74">Q74</f>
        <v>0</v>
      </c>
      <c r="R73" s="37">
        <f t="shared" si="16"/>
        <v>0</v>
      </c>
      <c r="S73" s="37">
        <f t="shared" si="16"/>
        <v>0</v>
      </c>
      <c r="T73" s="37">
        <f t="shared" si="16"/>
        <v>0</v>
      </c>
      <c r="U73" s="37">
        <f t="shared" si="16"/>
        <v>0</v>
      </c>
      <c r="V73" s="37">
        <f t="shared" si="16"/>
        <v>0</v>
      </c>
      <c r="W73" s="37">
        <f t="shared" si="16"/>
        <v>0</v>
      </c>
      <c r="X73" s="77">
        <f>X74</f>
        <v>9539.0701</v>
      </c>
      <c r="Y73" s="69">
        <f>X73/G73*100</f>
        <v>69.87280371812294</v>
      </c>
    </row>
    <row r="74" spans="1:25" ht="16.5" outlineLevel="4" thickBot="1">
      <c r="A74" s="107" t="s">
        <v>53</v>
      </c>
      <c r="B74" s="108">
        <v>951</v>
      </c>
      <c r="C74" s="109" t="s">
        <v>159</v>
      </c>
      <c r="D74" s="109" t="s">
        <v>10</v>
      </c>
      <c r="E74" s="109" t="s">
        <v>5</v>
      </c>
      <c r="F74" s="109"/>
      <c r="G74" s="40">
        <f>G75+G78</f>
        <v>13652.05</v>
      </c>
      <c r="H74" s="39">
        <f t="shared" si="15"/>
        <v>0</v>
      </c>
      <c r="I74" s="39">
        <f t="shared" si="15"/>
        <v>0</v>
      </c>
      <c r="J74" s="39">
        <f t="shared" si="15"/>
        <v>0</v>
      </c>
      <c r="K74" s="39">
        <f t="shared" si="15"/>
        <v>0</v>
      </c>
      <c r="L74" s="39">
        <f t="shared" si="15"/>
        <v>0</v>
      </c>
      <c r="M74" s="39">
        <f t="shared" si="15"/>
        <v>0</v>
      </c>
      <c r="N74" s="39">
        <f t="shared" si="15"/>
        <v>0</v>
      </c>
      <c r="O74" s="39">
        <f t="shared" si="15"/>
        <v>0</v>
      </c>
      <c r="P74" s="39">
        <f t="shared" si="15"/>
        <v>0</v>
      </c>
      <c r="Q74" s="39">
        <f t="shared" si="16"/>
        <v>0</v>
      </c>
      <c r="R74" s="39">
        <f t="shared" si="16"/>
        <v>0</v>
      </c>
      <c r="S74" s="39">
        <f t="shared" si="16"/>
        <v>0</v>
      </c>
      <c r="T74" s="39">
        <f t="shared" si="16"/>
        <v>0</v>
      </c>
      <c r="U74" s="39">
        <f t="shared" si="16"/>
        <v>0</v>
      </c>
      <c r="V74" s="39">
        <f t="shared" si="16"/>
        <v>0</v>
      </c>
      <c r="W74" s="39">
        <f t="shared" si="16"/>
        <v>0</v>
      </c>
      <c r="X74" s="74">
        <f t="shared" si="16"/>
        <v>9539.0701</v>
      </c>
      <c r="Y74" s="69">
        <f>X74/G74*100</f>
        <v>69.87280371812294</v>
      </c>
    </row>
    <row r="75" spans="1:25" ht="32.25" outlineLevel="5" thickBot="1">
      <c r="A75" s="5" t="s">
        <v>211</v>
      </c>
      <c r="B75" s="22">
        <v>951</v>
      </c>
      <c r="C75" s="6" t="s">
        <v>159</v>
      </c>
      <c r="D75" s="6" t="s">
        <v>10</v>
      </c>
      <c r="E75" s="6" t="s">
        <v>208</v>
      </c>
      <c r="F75" s="6"/>
      <c r="G75" s="39">
        <f>G76+G77</f>
        <v>13556.55</v>
      </c>
      <c r="H75" s="2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54"/>
      <c r="X75" s="75">
        <v>9539.0701</v>
      </c>
      <c r="Y75" s="69">
        <f>X75/G75*100</f>
        <v>70.36502723775592</v>
      </c>
    </row>
    <row r="76" spans="1:25" ht="16.5" outlineLevel="5" thickBot="1">
      <c r="A76" s="106" t="s">
        <v>212</v>
      </c>
      <c r="B76" s="110">
        <v>951</v>
      </c>
      <c r="C76" s="111" t="s">
        <v>159</v>
      </c>
      <c r="D76" s="111" t="s">
        <v>10</v>
      </c>
      <c r="E76" s="111" t="s">
        <v>209</v>
      </c>
      <c r="F76" s="111"/>
      <c r="G76" s="112">
        <v>13536.55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32.25" outlineLevel="5" thickBot="1">
      <c r="A77" s="106" t="s">
        <v>213</v>
      </c>
      <c r="B77" s="110">
        <v>951</v>
      </c>
      <c r="C77" s="111" t="s">
        <v>159</v>
      </c>
      <c r="D77" s="111" t="s">
        <v>10</v>
      </c>
      <c r="E77" s="111" t="s">
        <v>210</v>
      </c>
      <c r="F77" s="111"/>
      <c r="G77" s="112">
        <v>20</v>
      </c>
      <c r="H77" s="6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85"/>
      <c r="Y77" s="69"/>
    </row>
    <row r="78" spans="1:25" ht="32.25" outlineLevel="5" thickBot="1">
      <c r="A78" s="5" t="s">
        <v>220</v>
      </c>
      <c r="B78" s="22">
        <v>951</v>
      </c>
      <c r="C78" s="6" t="s">
        <v>159</v>
      </c>
      <c r="D78" s="6" t="s">
        <v>10</v>
      </c>
      <c r="E78" s="6" t="s">
        <v>214</v>
      </c>
      <c r="F78" s="6"/>
      <c r="G78" s="39">
        <f>G79+G80</f>
        <v>95.5</v>
      </c>
      <c r="H78" s="6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85"/>
      <c r="Y78" s="69"/>
    </row>
    <row r="79" spans="1:25" ht="32.25" outlineLevel="5" thickBot="1">
      <c r="A79" s="106" t="s">
        <v>221</v>
      </c>
      <c r="B79" s="110">
        <v>951</v>
      </c>
      <c r="C79" s="111" t="s">
        <v>159</v>
      </c>
      <c r="D79" s="111" t="s">
        <v>10</v>
      </c>
      <c r="E79" s="111" t="s">
        <v>215</v>
      </c>
      <c r="F79" s="111"/>
      <c r="G79" s="112">
        <v>5.9</v>
      </c>
      <c r="H79" s="6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85"/>
      <c r="Y79" s="69"/>
    </row>
    <row r="80" spans="1:25" ht="32.25" outlineLevel="5" thickBot="1">
      <c r="A80" s="106" t="s">
        <v>222</v>
      </c>
      <c r="B80" s="110">
        <v>951</v>
      </c>
      <c r="C80" s="111" t="s">
        <v>159</v>
      </c>
      <c r="D80" s="111" t="s">
        <v>10</v>
      </c>
      <c r="E80" s="111" t="s">
        <v>216</v>
      </c>
      <c r="F80" s="111"/>
      <c r="G80" s="112">
        <v>89.6</v>
      </c>
      <c r="H80" s="65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85"/>
      <c r="Y80" s="69"/>
    </row>
    <row r="81" spans="1:25" ht="48" outlineLevel="6" thickBot="1">
      <c r="A81" s="36" t="s">
        <v>92</v>
      </c>
      <c r="B81" s="21">
        <v>951</v>
      </c>
      <c r="C81" s="11" t="s">
        <v>159</v>
      </c>
      <c r="D81" s="11" t="s">
        <v>91</v>
      </c>
      <c r="E81" s="11" t="s">
        <v>5</v>
      </c>
      <c r="F81" s="11"/>
      <c r="G81" s="37">
        <f>G82</f>
        <v>500</v>
      </c>
      <c r="H81" s="37">
        <f aca="true" t="shared" si="17" ref="H81:W81">H82</f>
        <v>0</v>
      </c>
      <c r="I81" s="37">
        <f t="shared" si="17"/>
        <v>0</v>
      </c>
      <c r="J81" s="37">
        <f t="shared" si="17"/>
        <v>0</v>
      </c>
      <c r="K81" s="37">
        <f t="shared" si="17"/>
        <v>0</v>
      </c>
      <c r="L81" s="37">
        <f t="shared" si="17"/>
        <v>0</v>
      </c>
      <c r="M81" s="37">
        <f t="shared" si="17"/>
        <v>0</v>
      </c>
      <c r="N81" s="37">
        <f t="shared" si="17"/>
        <v>0</v>
      </c>
      <c r="O81" s="37">
        <f t="shared" si="17"/>
        <v>0</v>
      </c>
      <c r="P81" s="37">
        <f t="shared" si="17"/>
        <v>0</v>
      </c>
      <c r="Q81" s="37">
        <f t="shared" si="17"/>
        <v>0</v>
      </c>
      <c r="R81" s="37">
        <f t="shared" si="17"/>
        <v>0</v>
      </c>
      <c r="S81" s="37">
        <f t="shared" si="17"/>
        <v>0</v>
      </c>
      <c r="T81" s="37">
        <f t="shared" si="17"/>
        <v>0</v>
      </c>
      <c r="U81" s="37">
        <f t="shared" si="17"/>
        <v>0</v>
      </c>
      <c r="V81" s="37">
        <f t="shared" si="17"/>
        <v>0</v>
      </c>
      <c r="W81" s="37">
        <f t="shared" si="17"/>
        <v>0</v>
      </c>
      <c r="X81" s="77">
        <f>X82</f>
        <v>277.89792</v>
      </c>
      <c r="Y81" s="69">
        <f>X81/G81*100</f>
        <v>55.579584000000004</v>
      </c>
    </row>
    <row r="82" spans="1:25" ht="46.5" customHeight="1" outlineLevel="4" thickBot="1">
      <c r="A82" s="107" t="s">
        <v>63</v>
      </c>
      <c r="B82" s="108">
        <v>951</v>
      </c>
      <c r="C82" s="109" t="s">
        <v>159</v>
      </c>
      <c r="D82" s="109" t="s">
        <v>16</v>
      </c>
      <c r="E82" s="109" t="s">
        <v>5</v>
      </c>
      <c r="F82" s="109"/>
      <c r="G82" s="40">
        <f>G83+G85</f>
        <v>500</v>
      </c>
      <c r="H82" s="39">
        <f aca="true" t="shared" si="18" ref="H82:X82">H83</f>
        <v>0</v>
      </c>
      <c r="I82" s="39">
        <f t="shared" si="18"/>
        <v>0</v>
      </c>
      <c r="J82" s="39">
        <f t="shared" si="18"/>
        <v>0</v>
      </c>
      <c r="K82" s="39">
        <f t="shared" si="18"/>
        <v>0</v>
      </c>
      <c r="L82" s="39">
        <f t="shared" si="18"/>
        <v>0</v>
      </c>
      <c r="M82" s="39">
        <f t="shared" si="18"/>
        <v>0</v>
      </c>
      <c r="N82" s="39">
        <f t="shared" si="18"/>
        <v>0</v>
      </c>
      <c r="O82" s="39">
        <f t="shared" si="18"/>
        <v>0</v>
      </c>
      <c r="P82" s="39">
        <f t="shared" si="18"/>
        <v>0</v>
      </c>
      <c r="Q82" s="39">
        <f t="shared" si="18"/>
        <v>0</v>
      </c>
      <c r="R82" s="39">
        <f t="shared" si="18"/>
        <v>0</v>
      </c>
      <c r="S82" s="39">
        <f t="shared" si="18"/>
        <v>0</v>
      </c>
      <c r="T82" s="39">
        <f t="shared" si="18"/>
        <v>0</v>
      </c>
      <c r="U82" s="39">
        <f t="shared" si="18"/>
        <v>0</v>
      </c>
      <c r="V82" s="39">
        <f t="shared" si="18"/>
        <v>0</v>
      </c>
      <c r="W82" s="39">
        <f t="shared" si="18"/>
        <v>0</v>
      </c>
      <c r="X82" s="78">
        <f t="shared" si="18"/>
        <v>277.89792</v>
      </c>
      <c r="Y82" s="69">
        <f>X82/G82*100</f>
        <v>55.579584000000004</v>
      </c>
    </row>
    <row r="83" spans="1:25" ht="32.25" outlineLevel="5" thickBot="1">
      <c r="A83" s="5" t="s">
        <v>220</v>
      </c>
      <c r="B83" s="22">
        <v>951</v>
      </c>
      <c r="C83" s="6" t="s">
        <v>159</v>
      </c>
      <c r="D83" s="6" t="s">
        <v>16</v>
      </c>
      <c r="E83" s="6" t="s">
        <v>214</v>
      </c>
      <c r="F83" s="6"/>
      <c r="G83" s="39">
        <f>G84</f>
        <v>492</v>
      </c>
      <c r="H83" s="2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54"/>
      <c r="X83" s="75">
        <v>277.89792</v>
      </c>
      <c r="Y83" s="69">
        <f>X83/G83*100</f>
        <v>56.48331707317074</v>
      </c>
    </row>
    <row r="84" spans="1:25" ht="32.25" outlineLevel="5" thickBot="1">
      <c r="A84" s="106" t="s">
        <v>222</v>
      </c>
      <c r="B84" s="110">
        <v>951</v>
      </c>
      <c r="C84" s="111" t="s">
        <v>159</v>
      </c>
      <c r="D84" s="111" t="s">
        <v>16</v>
      </c>
      <c r="E84" s="111" t="s">
        <v>216</v>
      </c>
      <c r="F84" s="111"/>
      <c r="G84" s="112">
        <v>492</v>
      </c>
      <c r="H84" s="65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85"/>
      <c r="Y84" s="69"/>
    </row>
    <row r="85" spans="1:25" ht="16.5" outlineLevel="5" thickBot="1">
      <c r="A85" s="5" t="s">
        <v>223</v>
      </c>
      <c r="B85" s="22">
        <v>951</v>
      </c>
      <c r="C85" s="6" t="s">
        <v>159</v>
      </c>
      <c r="D85" s="6" t="s">
        <v>16</v>
      </c>
      <c r="E85" s="6" t="s">
        <v>217</v>
      </c>
      <c r="F85" s="6"/>
      <c r="G85" s="39">
        <f>G86</f>
        <v>8</v>
      </c>
      <c r="H85" s="65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85"/>
      <c r="Y85" s="69"/>
    </row>
    <row r="86" spans="1:25" ht="16.5" outlineLevel="5" thickBot="1">
      <c r="A86" s="106" t="s">
        <v>225</v>
      </c>
      <c r="B86" s="110">
        <v>951</v>
      </c>
      <c r="C86" s="111" t="s">
        <v>159</v>
      </c>
      <c r="D86" s="111" t="s">
        <v>16</v>
      </c>
      <c r="E86" s="111" t="s">
        <v>219</v>
      </c>
      <c r="F86" s="111"/>
      <c r="G86" s="112">
        <v>8</v>
      </c>
      <c r="H86" s="65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85"/>
      <c r="Y86" s="69"/>
    </row>
    <row r="87" spans="1:25" ht="32.25" customHeight="1" outlineLevel="6" thickBot="1">
      <c r="A87" s="36" t="s">
        <v>94</v>
      </c>
      <c r="B87" s="21">
        <v>951</v>
      </c>
      <c r="C87" s="11" t="s">
        <v>159</v>
      </c>
      <c r="D87" s="11" t="s">
        <v>93</v>
      </c>
      <c r="E87" s="11" t="s">
        <v>5</v>
      </c>
      <c r="F87" s="11"/>
      <c r="G87" s="37">
        <f>G88</f>
        <v>0</v>
      </c>
      <c r="H87" s="37" t="e">
        <f>#REF!+H88</f>
        <v>#REF!</v>
      </c>
      <c r="I87" s="37" t="e">
        <f>#REF!+I88</f>
        <v>#REF!</v>
      </c>
      <c r="J87" s="37" t="e">
        <f>#REF!+J88</f>
        <v>#REF!</v>
      </c>
      <c r="K87" s="37" t="e">
        <f>#REF!+K88</f>
        <v>#REF!</v>
      </c>
      <c r="L87" s="37" t="e">
        <f>#REF!+L88</f>
        <v>#REF!</v>
      </c>
      <c r="M87" s="37" t="e">
        <f>#REF!+M88</f>
        <v>#REF!</v>
      </c>
      <c r="N87" s="37" t="e">
        <f>#REF!+N88</f>
        <v>#REF!</v>
      </c>
      <c r="O87" s="37" t="e">
        <f>#REF!+O88</f>
        <v>#REF!</v>
      </c>
      <c r="P87" s="37" t="e">
        <f>#REF!+P88</f>
        <v>#REF!</v>
      </c>
      <c r="Q87" s="37" t="e">
        <f>#REF!+Q88</f>
        <v>#REF!</v>
      </c>
      <c r="R87" s="37" t="e">
        <f>#REF!+R88</f>
        <v>#REF!</v>
      </c>
      <c r="S87" s="37" t="e">
        <f>#REF!+S88</f>
        <v>#REF!</v>
      </c>
      <c r="T87" s="37" t="e">
        <f>#REF!+T88</f>
        <v>#REF!</v>
      </c>
      <c r="U87" s="37" t="e">
        <f>#REF!+U88</f>
        <v>#REF!</v>
      </c>
      <c r="V87" s="37" t="e">
        <f>#REF!+V88</f>
        <v>#REF!</v>
      </c>
      <c r="W87" s="37" t="e">
        <f>#REF!+W88</f>
        <v>#REF!</v>
      </c>
      <c r="X87" s="80" t="e">
        <f>#REF!+X88</f>
        <v>#REF!</v>
      </c>
      <c r="Y87" s="69" t="e">
        <f aca="true" t="shared" si="19" ref="Y87:Y92">X87/G87*100</f>
        <v>#REF!</v>
      </c>
    </row>
    <row r="88" spans="1:25" ht="15.75" customHeight="1" outlineLevel="4" thickBot="1">
      <c r="A88" s="107" t="s">
        <v>64</v>
      </c>
      <c r="B88" s="108">
        <v>951</v>
      </c>
      <c r="C88" s="109" t="s">
        <v>159</v>
      </c>
      <c r="D88" s="109" t="s">
        <v>17</v>
      </c>
      <c r="E88" s="109" t="s">
        <v>5</v>
      </c>
      <c r="F88" s="109"/>
      <c r="G88" s="40">
        <f>G89</f>
        <v>0</v>
      </c>
      <c r="H88" s="39">
        <f aca="true" t="shared" si="20" ref="H88:W88">H89</f>
        <v>0</v>
      </c>
      <c r="I88" s="39">
        <f t="shared" si="20"/>
        <v>0</v>
      </c>
      <c r="J88" s="39">
        <f t="shared" si="20"/>
        <v>0</v>
      </c>
      <c r="K88" s="39">
        <f t="shared" si="20"/>
        <v>0</v>
      </c>
      <c r="L88" s="39">
        <f t="shared" si="20"/>
        <v>0</v>
      </c>
      <c r="M88" s="39">
        <f t="shared" si="20"/>
        <v>0</v>
      </c>
      <c r="N88" s="39">
        <f t="shared" si="20"/>
        <v>0</v>
      </c>
      <c r="O88" s="39">
        <f t="shared" si="20"/>
        <v>0</v>
      </c>
      <c r="P88" s="39">
        <f t="shared" si="20"/>
        <v>0</v>
      </c>
      <c r="Q88" s="39">
        <f t="shared" si="20"/>
        <v>0</v>
      </c>
      <c r="R88" s="39">
        <f t="shared" si="20"/>
        <v>0</v>
      </c>
      <c r="S88" s="39">
        <f t="shared" si="20"/>
        <v>0</v>
      </c>
      <c r="T88" s="39">
        <f t="shared" si="20"/>
        <v>0</v>
      </c>
      <c r="U88" s="39">
        <f t="shared" si="20"/>
        <v>0</v>
      </c>
      <c r="V88" s="39">
        <f t="shared" si="20"/>
        <v>0</v>
      </c>
      <c r="W88" s="39">
        <f t="shared" si="20"/>
        <v>0</v>
      </c>
      <c r="X88" s="74">
        <f>X89</f>
        <v>1067.9833</v>
      </c>
      <c r="Y88" s="69" t="e">
        <f t="shared" si="19"/>
        <v>#DIV/0!</v>
      </c>
    </row>
    <row r="89" spans="1:25" ht="16.5" outlineLevel="5" thickBot="1">
      <c r="A89" s="38" t="s">
        <v>232</v>
      </c>
      <c r="B89" s="22">
        <v>951</v>
      </c>
      <c r="C89" s="6" t="s">
        <v>159</v>
      </c>
      <c r="D89" s="6" t="s">
        <v>17</v>
      </c>
      <c r="E89" s="6" t="s">
        <v>233</v>
      </c>
      <c r="F89" s="6"/>
      <c r="G89" s="39">
        <v>0</v>
      </c>
      <c r="H89" s="29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54"/>
      <c r="X89" s="75">
        <v>1067.9833</v>
      </c>
      <c r="Y89" s="69" t="e">
        <f t="shared" si="19"/>
        <v>#DIV/0!</v>
      </c>
    </row>
    <row r="90" spans="1:25" ht="32.25" outlineLevel="6" thickBot="1">
      <c r="A90" s="36" t="s">
        <v>128</v>
      </c>
      <c r="B90" s="21">
        <v>951</v>
      </c>
      <c r="C90" s="11" t="s">
        <v>159</v>
      </c>
      <c r="D90" s="11" t="s">
        <v>126</v>
      </c>
      <c r="E90" s="11" t="s">
        <v>5</v>
      </c>
      <c r="F90" s="11"/>
      <c r="G90" s="37">
        <f>G91</f>
        <v>19941</v>
      </c>
      <c r="H90" s="37">
        <f aca="true" t="shared" si="21" ref="H90:X91">H91</f>
        <v>0</v>
      </c>
      <c r="I90" s="37">
        <f t="shared" si="21"/>
        <v>0</v>
      </c>
      <c r="J90" s="37">
        <f t="shared" si="21"/>
        <v>0</v>
      </c>
      <c r="K90" s="37">
        <f t="shared" si="21"/>
        <v>0</v>
      </c>
      <c r="L90" s="37">
        <f t="shared" si="21"/>
        <v>0</v>
      </c>
      <c r="M90" s="37">
        <f t="shared" si="21"/>
        <v>0</v>
      </c>
      <c r="N90" s="37">
        <f t="shared" si="21"/>
        <v>0</v>
      </c>
      <c r="O90" s="37">
        <f t="shared" si="21"/>
        <v>0</v>
      </c>
      <c r="P90" s="37">
        <f t="shared" si="21"/>
        <v>0</v>
      </c>
      <c r="Q90" s="37">
        <f t="shared" si="21"/>
        <v>0</v>
      </c>
      <c r="R90" s="37">
        <f t="shared" si="21"/>
        <v>0</v>
      </c>
      <c r="S90" s="37">
        <f t="shared" si="21"/>
        <v>0</v>
      </c>
      <c r="T90" s="37">
        <f t="shared" si="21"/>
        <v>0</v>
      </c>
      <c r="U90" s="37">
        <f t="shared" si="21"/>
        <v>0</v>
      </c>
      <c r="V90" s="37">
        <f t="shared" si="21"/>
        <v>0</v>
      </c>
      <c r="W90" s="37">
        <f t="shared" si="21"/>
        <v>0</v>
      </c>
      <c r="X90" s="77">
        <f>X91</f>
        <v>16240.50148</v>
      </c>
      <c r="Y90" s="69">
        <f t="shared" si="19"/>
        <v>81.44276355247982</v>
      </c>
    </row>
    <row r="91" spans="1:25" ht="32.25" outlineLevel="6" thickBot="1">
      <c r="A91" s="107" t="s">
        <v>81</v>
      </c>
      <c r="B91" s="108">
        <v>951</v>
      </c>
      <c r="C91" s="109" t="s">
        <v>159</v>
      </c>
      <c r="D91" s="109" t="s">
        <v>127</v>
      </c>
      <c r="E91" s="109" t="s">
        <v>5</v>
      </c>
      <c r="F91" s="109"/>
      <c r="G91" s="40">
        <f>G92+G95+G98</f>
        <v>19941</v>
      </c>
      <c r="H91" s="40">
        <f t="shared" si="21"/>
        <v>0</v>
      </c>
      <c r="I91" s="40">
        <f t="shared" si="21"/>
        <v>0</v>
      </c>
      <c r="J91" s="40">
        <f t="shared" si="21"/>
        <v>0</v>
      </c>
      <c r="K91" s="40">
        <f t="shared" si="21"/>
        <v>0</v>
      </c>
      <c r="L91" s="40">
        <f t="shared" si="21"/>
        <v>0</v>
      </c>
      <c r="M91" s="40">
        <f t="shared" si="21"/>
        <v>0</v>
      </c>
      <c r="N91" s="40">
        <f t="shared" si="21"/>
        <v>0</v>
      </c>
      <c r="O91" s="40">
        <f t="shared" si="21"/>
        <v>0</v>
      </c>
      <c r="P91" s="40">
        <f t="shared" si="21"/>
        <v>0</v>
      </c>
      <c r="Q91" s="40">
        <f t="shared" si="21"/>
        <v>0</v>
      </c>
      <c r="R91" s="40">
        <f t="shared" si="21"/>
        <v>0</v>
      </c>
      <c r="S91" s="40">
        <f t="shared" si="21"/>
        <v>0</v>
      </c>
      <c r="T91" s="40">
        <f t="shared" si="21"/>
        <v>0</v>
      </c>
      <c r="U91" s="40">
        <f t="shared" si="21"/>
        <v>0</v>
      </c>
      <c r="V91" s="40">
        <f t="shared" si="21"/>
        <v>0</v>
      </c>
      <c r="W91" s="40">
        <f t="shared" si="21"/>
        <v>0</v>
      </c>
      <c r="X91" s="81">
        <f t="shared" si="21"/>
        <v>16240.50148</v>
      </c>
      <c r="Y91" s="69">
        <f t="shared" si="19"/>
        <v>81.44276355247982</v>
      </c>
    </row>
    <row r="92" spans="1:25" ht="32.25" outlineLevel="6" thickBot="1">
      <c r="A92" s="5" t="s">
        <v>235</v>
      </c>
      <c r="B92" s="22">
        <v>951</v>
      </c>
      <c r="C92" s="6" t="s">
        <v>159</v>
      </c>
      <c r="D92" s="6" t="s">
        <v>127</v>
      </c>
      <c r="E92" s="6" t="s">
        <v>234</v>
      </c>
      <c r="F92" s="6"/>
      <c r="G92" s="39">
        <f>G93+G94</f>
        <v>9077</v>
      </c>
      <c r="H92" s="30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55"/>
      <c r="X92" s="75">
        <v>16240.50148</v>
      </c>
      <c r="Y92" s="69">
        <f t="shared" si="19"/>
        <v>178.91926275201058</v>
      </c>
    </row>
    <row r="93" spans="1:25" ht="16.5" outlineLevel="6" thickBot="1">
      <c r="A93" s="106" t="s">
        <v>212</v>
      </c>
      <c r="B93" s="110">
        <v>951</v>
      </c>
      <c r="C93" s="111" t="s">
        <v>159</v>
      </c>
      <c r="D93" s="111" t="s">
        <v>127</v>
      </c>
      <c r="E93" s="111" t="s">
        <v>236</v>
      </c>
      <c r="F93" s="111"/>
      <c r="G93" s="112">
        <v>9026</v>
      </c>
      <c r="H93" s="104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85"/>
      <c r="Y93" s="69"/>
    </row>
    <row r="94" spans="1:25" ht="32.25" outlineLevel="6" thickBot="1">
      <c r="A94" s="106" t="s">
        <v>213</v>
      </c>
      <c r="B94" s="110">
        <v>951</v>
      </c>
      <c r="C94" s="111" t="s">
        <v>159</v>
      </c>
      <c r="D94" s="111" t="s">
        <v>127</v>
      </c>
      <c r="E94" s="111" t="s">
        <v>237</v>
      </c>
      <c r="F94" s="111"/>
      <c r="G94" s="112">
        <v>51</v>
      </c>
      <c r="H94" s="104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85"/>
      <c r="Y94" s="69"/>
    </row>
    <row r="95" spans="1:25" ht="32.25" outlineLevel="6" thickBot="1">
      <c r="A95" s="5" t="s">
        <v>220</v>
      </c>
      <c r="B95" s="22">
        <v>951</v>
      </c>
      <c r="C95" s="6" t="s">
        <v>159</v>
      </c>
      <c r="D95" s="6" t="s">
        <v>127</v>
      </c>
      <c r="E95" s="6" t="s">
        <v>214</v>
      </c>
      <c r="F95" s="6"/>
      <c r="G95" s="39">
        <f>G96+G97</f>
        <v>10601</v>
      </c>
      <c r="H95" s="104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85"/>
      <c r="Y95" s="69"/>
    </row>
    <row r="96" spans="1:25" ht="32.25" outlineLevel="6" thickBot="1">
      <c r="A96" s="106" t="s">
        <v>221</v>
      </c>
      <c r="B96" s="110">
        <v>951</v>
      </c>
      <c r="C96" s="111" t="s">
        <v>159</v>
      </c>
      <c r="D96" s="111" t="s">
        <v>127</v>
      </c>
      <c r="E96" s="111" t="s">
        <v>215</v>
      </c>
      <c r="F96" s="111"/>
      <c r="G96" s="112">
        <v>2687</v>
      </c>
      <c r="H96" s="104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85"/>
      <c r="Y96" s="69"/>
    </row>
    <row r="97" spans="1:25" ht="32.25" outlineLevel="6" thickBot="1">
      <c r="A97" s="106" t="s">
        <v>222</v>
      </c>
      <c r="B97" s="110">
        <v>951</v>
      </c>
      <c r="C97" s="111" t="s">
        <v>159</v>
      </c>
      <c r="D97" s="111" t="s">
        <v>127</v>
      </c>
      <c r="E97" s="111" t="s">
        <v>216</v>
      </c>
      <c r="F97" s="111"/>
      <c r="G97" s="112">
        <v>7914</v>
      </c>
      <c r="H97" s="104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85"/>
      <c r="Y97" s="69"/>
    </row>
    <row r="98" spans="1:25" ht="16.5" outlineLevel="6" thickBot="1">
      <c r="A98" s="5" t="s">
        <v>223</v>
      </c>
      <c r="B98" s="22">
        <v>951</v>
      </c>
      <c r="C98" s="6" t="s">
        <v>159</v>
      </c>
      <c r="D98" s="6" t="s">
        <v>127</v>
      </c>
      <c r="E98" s="6" t="s">
        <v>217</v>
      </c>
      <c r="F98" s="6"/>
      <c r="G98" s="39">
        <f>G99+G100</f>
        <v>263</v>
      </c>
      <c r="H98" s="104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85"/>
      <c r="Y98" s="69"/>
    </row>
    <row r="99" spans="1:25" ht="32.25" outlineLevel="6" thickBot="1">
      <c r="A99" s="106" t="s">
        <v>224</v>
      </c>
      <c r="B99" s="110">
        <v>951</v>
      </c>
      <c r="C99" s="111" t="s">
        <v>159</v>
      </c>
      <c r="D99" s="111" t="s">
        <v>127</v>
      </c>
      <c r="E99" s="111" t="s">
        <v>218</v>
      </c>
      <c r="F99" s="111"/>
      <c r="G99" s="112">
        <v>226</v>
      </c>
      <c r="H99" s="104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85"/>
      <c r="Y99" s="69"/>
    </row>
    <row r="100" spans="1:25" ht="16.5" outlineLevel="6" thickBot="1">
      <c r="A100" s="106" t="s">
        <v>225</v>
      </c>
      <c r="B100" s="110">
        <v>951</v>
      </c>
      <c r="C100" s="111" t="s">
        <v>159</v>
      </c>
      <c r="D100" s="111" t="s">
        <v>127</v>
      </c>
      <c r="E100" s="111" t="s">
        <v>219</v>
      </c>
      <c r="F100" s="111"/>
      <c r="G100" s="112">
        <v>37</v>
      </c>
      <c r="H100" s="104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85"/>
      <c r="Y100" s="69"/>
    </row>
    <row r="101" spans="1:25" ht="16.5" outlineLevel="6" thickBot="1">
      <c r="A101" s="36" t="s">
        <v>71</v>
      </c>
      <c r="B101" s="21">
        <v>951</v>
      </c>
      <c r="C101" s="11" t="s">
        <v>159</v>
      </c>
      <c r="D101" s="11" t="s">
        <v>24</v>
      </c>
      <c r="E101" s="11" t="s">
        <v>5</v>
      </c>
      <c r="F101" s="11"/>
      <c r="G101" s="37">
        <f>G102+G105</f>
        <v>516</v>
      </c>
      <c r="H101" s="104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85"/>
      <c r="Y101" s="69"/>
    </row>
    <row r="102" spans="1:25" ht="32.25" outlineLevel="6" thickBot="1">
      <c r="A102" s="113" t="s">
        <v>240</v>
      </c>
      <c r="B102" s="108">
        <v>951</v>
      </c>
      <c r="C102" s="109" t="s">
        <v>159</v>
      </c>
      <c r="D102" s="109" t="s">
        <v>238</v>
      </c>
      <c r="E102" s="109" t="s">
        <v>5</v>
      </c>
      <c r="F102" s="109"/>
      <c r="G102" s="40">
        <f>G103</f>
        <v>316</v>
      </c>
      <c r="H102" s="104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85"/>
      <c r="Y102" s="69"/>
    </row>
    <row r="103" spans="1:25" ht="32.25" outlineLevel="6" thickBot="1">
      <c r="A103" s="5" t="s">
        <v>220</v>
      </c>
      <c r="B103" s="22">
        <v>951</v>
      </c>
      <c r="C103" s="6" t="s">
        <v>159</v>
      </c>
      <c r="D103" s="6" t="s">
        <v>238</v>
      </c>
      <c r="E103" s="6" t="s">
        <v>214</v>
      </c>
      <c r="F103" s="6"/>
      <c r="G103" s="39">
        <f>G104</f>
        <v>316</v>
      </c>
      <c r="H103" s="104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85"/>
      <c r="Y103" s="69"/>
    </row>
    <row r="104" spans="1:25" ht="32.25" outlineLevel="6" thickBot="1">
      <c r="A104" s="106" t="s">
        <v>222</v>
      </c>
      <c r="B104" s="110">
        <v>951</v>
      </c>
      <c r="C104" s="111" t="s">
        <v>159</v>
      </c>
      <c r="D104" s="111" t="s">
        <v>238</v>
      </c>
      <c r="E104" s="111" t="s">
        <v>216</v>
      </c>
      <c r="F104" s="111"/>
      <c r="G104" s="112">
        <v>316</v>
      </c>
      <c r="H104" s="104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85"/>
      <c r="Y104" s="69"/>
    </row>
    <row r="105" spans="1:25" ht="32.25" outlineLevel="6" thickBot="1">
      <c r="A105" s="113" t="s">
        <v>241</v>
      </c>
      <c r="B105" s="108">
        <v>951</v>
      </c>
      <c r="C105" s="109" t="s">
        <v>159</v>
      </c>
      <c r="D105" s="109" t="s">
        <v>239</v>
      </c>
      <c r="E105" s="109" t="s">
        <v>5</v>
      </c>
      <c r="F105" s="109"/>
      <c r="G105" s="40">
        <f>G106</f>
        <v>200</v>
      </c>
      <c r="H105" s="104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85"/>
      <c r="Y105" s="69"/>
    </row>
    <row r="106" spans="1:25" ht="32.25" outlineLevel="6" thickBot="1">
      <c r="A106" s="5" t="s">
        <v>220</v>
      </c>
      <c r="B106" s="22">
        <v>951</v>
      </c>
      <c r="C106" s="6" t="s">
        <v>159</v>
      </c>
      <c r="D106" s="6" t="s">
        <v>239</v>
      </c>
      <c r="E106" s="6" t="s">
        <v>214</v>
      </c>
      <c r="F106" s="6"/>
      <c r="G106" s="39">
        <f>G107</f>
        <v>200</v>
      </c>
      <c r="H106" s="10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85"/>
      <c r="Y106" s="69"/>
    </row>
    <row r="107" spans="1:25" ht="32.25" outlineLevel="6" thickBot="1">
      <c r="A107" s="106" t="s">
        <v>222</v>
      </c>
      <c r="B107" s="110">
        <v>951</v>
      </c>
      <c r="C107" s="111" t="s">
        <v>159</v>
      </c>
      <c r="D107" s="111" t="s">
        <v>239</v>
      </c>
      <c r="E107" s="111" t="s">
        <v>216</v>
      </c>
      <c r="F107" s="111"/>
      <c r="G107" s="112">
        <v>200</v>
      </c>
      <c r="H107" s="10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85"/>
      <c r="Y107" s="69"/>
    </row>
    <row r="108" spans="1:25" ht="32.25" outlineLevel="6" thickBot="1">
      <c r="A108" s="36" t="s">
        <v>132</v>
      </c>
      <c r="B108" s="21">
        <v>951</v>
      </c>
      <c r="C108" s="11" t="s">
        <v>159</v>
      </c>
      <c r="D108" s="11" t="s">
        <v>130</v>
      </c>
      <c r="E108" s="11" t="s">
        <v>5</v>
      </c>
      <c r="F108" s="11"/>
      <c r="G108" s="37">
        <f>G109+G112</f>
        <v>502.32</v>
      </c>
      <c r="H108" s="37">
        <f aca="true" t="shared" si="22" ref="H108:W108">H109</f>
        <v>0</v>
      </c>
      <c r="I108" s="37">
        <f t="shared" si="22"/>
        <v>0</v>
      </c>
      <c r="J108" s="37">
        <f t="shared" si="22"/>
        <v>0</v>
      </c>
      <c r="K108" s="37">
        <f t="shared" si="22"/>
        <v>0</v>
      </c>
      <c r="L108" s="37">
        <f t="shared" si="22"/>
        <v>0</v>
      </c>
      <c r="M108" s="37">
        <f t="shared" si="22"/>
        <v>0</v>
      </c>
      <c r="N108" s="37">
        <f t="shared" si="22"/>
        <v>0</v>
      </c>
      <c r="O108" s="37">
        <f t="shared" si="22"/>
        <v>0</v>
      </c>
      <c r="P108" s="37">
        <f t="shared" si="22"/>
        <v>0</v>
      </c>
      <c r="Q108" s="37">
        <f t="shared" si="22"/>
        <v>0</v>
      </c>
      <c r="R108" s="37">
        <f t="shared" si="22"/>
        <v>0</v>
      </c>
      <c r="S108" s="37">
        <f t="shared" si="22"/>
        <v>0</v>
      </c>
      <c r="T108" s="37">
        <f t="shared" si="22"/>
        <v>0</v>
      </c>
      <c r="U108" s="37">
        <f t="shared" si="22"/>
        <v>0</v>
      </c>
      <c r="V108" s="37">
        <f t="shared" si="22"/>
        <v>0</v>
      </c>
      <c r="W108" s="37">
        <f t="shared" si="22"/>
        <v>0</v>
      </c>
      <c r="X108" s="77">
        <f>X109</f>
        <v>332.248</v>
      </c>
      <c r="Y108" s="69">
        <f>X108/G108*100</f>
        <v>66.14269788182831</v>
      </c>
    </row>
    <row r="109" spans="1:25" ht="32.25" outlineLevel="6" thickBot="1">
      <c r="A109" s="5" t="s">
        <v>211</v>
      </c>
      <c r="B109" s="22">
        <v>951</v>
      </c>
      <c r="C109" s="6" t="s">
        <v>159</v>
      </c>
      <c r="D109" s="6" t="s">
        <v>130</v>
      </c>
      <c r="E109" s="6" t="s">
        <v>208</v>
      </c>
      <c r="F109" s="6"/>
      <c r="G109" s="39">
        <f>G110+G111</f>
        <v>388</v>
      </c>
      <c r="H109" s="30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55"/>
      <c r="X109" s="75">
        <v>332.248</v>
      </c>
      <c r="Y109" s="69">
        <f>X109/G109*100</f>
        <v>85.63092783505154</v>
      </c>
    </row>
    <row r="110" spans="1:25" ht="16.5" outlineLevel="6" thickBot="1">
      <c r="A110" s="106" t="s">
        <v>212</v>
      </c>
      <c r="B110" s="110">
        <v>951</v>
      </c>
      <c r="C110" s="111" t="s">
        <v>159</v>
      </c>
      <c r="D110" s="111" t="s">
        <v>130</v>
      </c>
      <c r="E110" s="111" t="s">
        <v>209</v>
      </c>
      <c r="F110" s="111"/>
      <c r="G110" s="112">
        <v>386.8</v>
      </c>
      <c r="H110" s="104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85"/>
      <c r="Y110" s="69"/>
    </row>
    <row r="111" spans="1:25" ht="32.25" outlineLevel="6" thickBot="1">
      <c r="A111" s="106" t="s">
        <v>213</v>
      </c>
      <c r="B111" s="110">
        <v>951</v>
      </c>
      <c r="C111" s="111" t="s">
        <v>159</v>
      </c>
      <c r="D111" s="111" t="s">
        <v>130</v>
      </c>
      <c r="E111" s="111" t="s">
        <v>210</v>
      </c>
      <c r="F111" s="111"/>
      <c r="G111" s="112">
        <v>1.2</v>
      </c>
      <c r="H111" s="104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85"/>
      <c r="Y111" s="69"/>
    </row>
    <row r="112" spans="1:25" ht="32.25" outlineLevel="6" thickBot="1">
      <c r="A112" s="5" t="s">
        <v>220</v>
      </c>
      <c r="B112" s="22">
        <v>951</v>
      </c>
      <c r="C112" s="6" t="s">
        <v>159</v>
      </c>
      <c r="D112" s="6" t="s">
        <v>130</v>
      </c>
      <c r="E112" s="6" t="s">
        <v>214</v>
      </c>
      <c r="F112" s="6"/>
      <c r="G112" s="39">
        <f>G113+G114</f>
        <v>114.32</v>
      </c>
      <c r="H112" s="104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85"/>
      <c r="Y112" s="69"/>
    </row>
    <row r="113" spans="1:25" ht="32.25" outlineLevel="6" thickBot="1">
      <c r="A113" s="106" t="s">
        <v>221</v>
      </c>
      <c r="B113" s="110">
        <v>951</v>
      </c>
      <c r="C113" s="111" t="s">
        <v>159</v>
      </c>
      <c r="D113" s="111" t="s">
        <v>130</v>
      </c>
      <c r="E113" s="111" t="s">
        <v>215</v>
      </c>
      <c r="F113" s="111"/>
      <c r="G113" s="112">
        <v>18</v>
      </c>
      <c r="H113" s="104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5"/>
      <c r="Y113" s="69"/>
    </row>
    <row r="114" spans="1:25" ht="32.25" outlineLevel="6" thickBot="1">
      <c r="A114" s="106" t="s">
        <v>222</v>
      </c>
      <c r="B114" s="110">
        <v>951</v>
      </c>
      <c r="C114" s="111" t="s">
        <v>159</v>
      </c>
      <c r="D114" s="111" t="s">
        <v>130</v>
      </c>
      <c r="E114" s="111" t="s">
        <v>216</v>
      </c>
      <c r="F114" s="111"/>
      <c r="G114" s="112">
        <v>96.32</v>
      </c>
      <c r="H114" s="104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63.75" outlineLevel="6" thickBot="1">
      <c r="A115" s="36" t="s">
        <v>133</v>
      </c>
      <c r="B115" s="21">
        <v>951</v>
      </c>
      <c r="C115" s="11" t="s">
        <v>159</v>
      </c>
      <c r="D115" s="11" t="s">
        <v>131</v>
      </c>
      <c r="E115" s="11" t="s">
        <v>5</v>
      </c>
      <c r="F115" s="11"/>
      <c r="G115" s="37">
        <f>G116+G119</f>
        <v>521.85</v>
      </c>
      <c r="H115" s="37">
        <f aca="true" t="shared" si="23" ref="H115:W115">H116</f>
        <v>0</v>
      </c>
      <c r="I115" s="37">
        <f t="shared" si="23"/>
        <v>0</v>
      </c>
      <c r="J115" s="37">
        <f t="shared" si="23"/>
        <v>0</v>
      </c>
      <c r="K115" s="37">
        <f t="shared" si="23"/>
        <v>0</v>
      </c>
      <c r="L115" s="37">
        <f t="shared" si="23"/>
        <v>0</v>
      </c>
      <c r="M115" s="37">
        <f t="shared" si="23"/>
        <v>0</v>
      </c>
      <c r="N115" s="37">
        <f t="shared" si="23"/>
        <v>0</v>
      </c>
      <c r="O115" s="37">
        <f t="shared" si="23"/>
        <v>0</v>
      </c>
      <c r="P115" s="37">
        <f t="shared" si="23"/>
        <v>0</v>
      </c>
      <c r="Q115" s="37">
        <f t="shared" si="23"/>
        <v>0</v>
      </c>
      <c r="R115" s="37">
        <f t="shared" si="23"/>
        <v>0</v>
      </c>
      <c r="S115" s="37">
        <f t="shared" si="23"/>
        <v>0</v>
      </c>
      <c r="T115" s="37">
        <f t="shared" si="23"/>
        <v>0</v>
      </c>
      <c r="U115" s="37">
        <f t="shared" si="23"/>
        <v>0</v>
      </c>
      <c r="V115" s="37">
        <f t="shared" si="23"/>
        <v>0</v>
      </c>
      <c r="W115" s="37">
        <f t="shared" si="23"/>
        <v>0</v>
      </c>
      <c r="X115" s="77">
        <f>X116</f>
        <v>330.176</v>
      </c>
      <c r="Y115" s="69">
        <f>X115/G115*100</f>
        <v>63.27028839704896</v>
      </c>
    </row>
    <row r="116" spans="1:25" ht="32.25" outlineLevel="6" thickBot="1">
      <c r="A116" s="5" t="s">
        <v>211</v>
      </c>
      <c r="B116" s="22">
        <v>951</v>
      </c>
      <c r="C116" s="6" t="s">
        <v>159</v>
      </c>
      <c r="D116" s="6" t="s">
        <v>131</v>
      </c>
      <c r="E116" s="6" t="s">
        <v>208</v>
      </c>
      <c r="F116" s="6"/>
      <c r="G116" s="39">
        <f>G117+G118</f>
        <v>376</v>
      </c>
      <c r="H116" s="30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55"/>
      <c r="X116" s="75">
        <v>330.176</v>
      </c>
      <c r="Y116" s="69">
        <f>X116/G116*100</f>
        <v>87.8127659574468</v>
      </c>
    </row>
    <row r="117" spans="1:25" ht="16.5" outlineLevel="6" thickBot="1">
      <c r="A117" s="106" t="s">
        <v>212</v>
      </c>
      <c r="B117" s="110">
        <v>951</v>
      </c>
      <c r="C117" s="111" t="s">
        <v>159</v>
      </c>
      <c r="D117" s="111" t="s">
        <v>131</v>
      </c>
      <c r="E117" s="111" t="s">
        <v>209</v>
      </c>
      <c r="F117" s="111"/>
      <c r="G117" s="112">
        <v>373.2</v>
      </c>
      <c r="H117" s="10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32.25" outlineLevel="6" thickBot="1">
      <c r="A118" s="106" t="s">
        <v>213</v>
      </c>
      <c r="B118" s="110">
        <v>951</v>
      </c>
      <c r="C118" s="111" t="s">
        <v>159</v>
      </c>
      <c r="D118" s="111" t="s">
        <v>131</v>
      </c>
      <c r="E118" s="111" t="s">
        <v>210</v>
      </c>
      <c r="F118" s="111"/>
      <c r="G118" s="112">
        <v>2.8</v>
      </c>
      <c r="H118" s="10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32.25" outlineLevel="6" thickBot="1">
      <c r="A119" s="5" t="s">
        <v>220</v>
      </c>
      <c r="B119" s="22">
        <v>951</v>
      </c>
      <c r="C119" s="6" t="s">
        <v>159</v>
      </c>
      <c r="D119" s="6" t="s">
        <v>131</v>
      </c>
      <c r="E119" s="6" t="s">
        <v>214</v>
      </c>
      <c r="F119" s="6"/>
      <c r="G119" s="39">
        <f>G120+G121</f>
        <v>145.85</v>
      </c>
      <c r="H119" s="10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5"/>
      <c r="Y119" s="69"/>
    </row>
    <row r="120" spans="1:25" ht="32.25" outlineLevel="6" thickBot="1">
      <c r="A120" s="106" t="s">
        <v>221</v>
      </c>
      <c r="B120" s="110">
        <v>951</v>
      </c>
      <c r="C120" s="111" t="s">
        <v>159</v>
      </c>
      <c r="D120" s="111" t="s">
        <v>131</v>
      </c>
      <c r="E120" s="111" t="s">
        <v>215</v>
      </c>
      <c r="F120" s="111"/>
      <c r="G120" s="112">
        <v>37.98</v>
      </c>
      <c r="H120" s="104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5"/>
      <c r="Y120" s="69"/>
    </row>
    <row r="121" spans="1:25" ht="32.25" outlineLevel="6" thickBot="1">
      <c r="A121" s="106" t="s">
        <v>222</v>
      </c>
      <c r="B121" s="110">
        <v>951</v>
      </c>
      <c r="C121" s="111" t="s">
        <v>159</v>
      </c>
      <c r="D121" s="111" t="s">
        <v>131</v>
      </c>
      <c r="E121" s="111" t="s">
        <v>216</v>
      </c>
      <c r="F121" s="111"/>
      <c r="G121" s="112">
        <v>107.87</v>
      </c>
      <c r="H121" s="104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48" outlineLevel="6" thickBot="1">
      <c r="A122" s="36" t="s">
        <v>143</v>
      </c>
      <c r="B122" s="21">
        <v>951</v>
      </c>
      <c r="C122" s="11" t="s">
        <v>159</v>
      </c>
      <c r="D122" s="11" t="s">
        <v>142</v>
      </c>
      <c r="E122" s="11" t="s">
        <v>5</v>
      </c>
      <c r="F122" s="11"/>
      <c r="G122" s="37">
        <f>G123+G125</f>
        <v>614</v>
      </c>
      <c r="H122" s="37">
        <f aca="true" t="shared" si="24" ref="H122:W122">H123</f>
        <v>0</v>
      </c>
      <c r="I122" s="37">
        <f t="shared" si="24"/>
        <v>0</v>
      </c>
      <c r="J122" s="37">
        <f t="shared" si="24"/>
        <v>0</v>
      </c>
      <c r="K122" s="37">
        <f t="shared" si="24"/>
        <v>0</v>
      </c>
      <c r="L122" s="37">
        <f t="shared" si="24"/>
        <v>0</v>
      </c>
      <c r="M122" s="37">
        <f t="shared" si="24"/>
        <v>0</v>
      </c>
      <c r="N122" s="37">
        <f t="shared" si="24"/>
        <v>0</v>
      </c>
      <c r="O122" s="37">
        <f t="shared" si="24"/>
        <v>0</v>
      </c>
      <c r="P122" s="37">
        <f t="shared" si="24"/>
        <v>0</v>
      </c>
      <c r="Q122" s="37">
        <f t="shared" si="24"/>
        <v>0</v>
      </c>
      <c r="R122" s="37">
        <f t="shared" si="24"/>
        <v>0</v>
      </c>
      <c r="S122" s="37">
        <f t="shared" si="24"/>
        <v>0</v>
      </c>
      <c r="T122" s="37">
        <f t="shared" si="24"/>
        <v>0</v>
      </c>
      <c r="U122" s="37">
        <f t="shared" si="24"/>
        <v>0</v>
      </c>
      <c r="V122" s="37">
        <f t="shared" si="24"/>
        <v>0</v>
      </c>
      <c r="W122" s="37">
        <f t="shared" si="24"/>
        <v>0</v>
      </c>
      <c r="X122" s="77">
        <f>X123</f>
        <v>409.75398</v>
      </c>
      <c r="Y122" s="69">
        <f>X122/G122*100</f>
        <v>66.73517589576548</v>
      </c>
    </row>
    <row r="123" spans="1:25" ht="32.25" outlineLevel="6" thickBot="1">
      <c r="A123" s="5" t="s">
        <v>211</v>
      </c>
      <c r="B123" s="22">
        <v>951</v>
      </c>
      <c r="C123" s="6" t="s">
        <v>159</v>
      </c>
      <c r="D123" s="6" t="s">
        <v>142</v>
      </c>
      <c r="E123" s="6" t="s">
        <v>208</v>
      </c>
      <c r="F123" s="6"/>
      <c r="G123" s="39">
        <f>G124</f>
        <v>571.58</v>
      </c>
      <c r="H123" s="30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55"/>
      <c r="X123" s="75">
        <v>409.75398</v>
      </c>
      <c r="Y123" s="69">
        <f>X123/G123*100</f>
        <v>71.68794919346372</v>
      </c>
    </row>
    <row r="124" spans="1:25" ht="16.5" outlineLevel="6" thickBot="1">
      <c r="A124" s="106" t="s">
        <v>212</v>
      </c>
      <c r="B124" s="110">
        <v>951</v>
      </c>
      <c r="C124" s="111" t="s">
        <v>159</v>
      </c>
      <c r="D124" s="111" t="s">
        <v>142</v>
      </c>
      <c r="E124" s="111" t="s">
        <v>209</v>
      </c>
      <c r="F124" s="111"/>
      <c r="G124" s="112">
        <v>571.58</v>
      </c>
      <c r="H124" s="104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5" t="s">
        <v>220</v>
      </c>
      <c r="B125" s="22">
        <v>951</v>
      </c>
      <c r="C125" s="6" t="s">
        <v>159</v>
      </c>
      <c r="D125" s="6" t="s">
        <v>142</v>
      </c>
      <c r="E125" s="6" t="s">
        <v>214</v>
      </c>
      <c r="F125" s="6"/>
      <c r="G125" s="39">
        <f>G126+G127</f>
        <v>42.42</v>
      </c>
      <c r="H125" s="104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32.25" outlineLevel="6" thickBot="1">
      <c r="A126" s="106" t="s">
        <v>221</v>
      </c>
      <c r="B126" s="110">
        <v>951</v>
      </c>
      <c r="C126" s="111" t="s">
        <v>159</v>
      </c>
      <c r="D126" s="111" t="s">
        <v>142</v>
      </c>
      <c r="E126" s="111" t="s">
        <v>215</v>
      </c>
      <c r="F126" s="111"/>
      <c r="G126" s="112">
        <v>24</v>
      </c>
      <c r="H126" s="10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5"/>
      <c r="Y126" s="69"/>
    </row>
    <row r="127" spans="1:25" ht="32.25" outlineLevel="6" thickBot="1">
      <c r="A127" s="106" t="s">
        <v>222</v>
      </c>
      <c r="B127" s="110">
        <v>951</v>
      </c>
      <c r="C127" s="111" t="s">
        <v>159</v>
      </c>
      <c r="D127" s="111" t="s">
        <v>142</v>
      </c>
      <c r="E127" s="111" t="s">
        <v>216</v>
      </c>
      <c r="F127" s="111"/>
      <c r="G127" s="112">
        <v>18.42</v>
      </c>
      <c r="H127" s="10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5"/>
      <c r="Y127" s="69"/>
    </row>
    <row r="128" spans="1:25" ht="16.5" outlineLevel="6" thickBot="1">
      <c r="A128" s="48" t="s">
        <v>180</v>
      </c>
      <c r="B128" s="19">
        <v>951</v>
      </c>
      <c r="C128" s="49" t="s">
        <v>181</v>
      </c>
      <c r="D128" s="49" t="s">
        <v>6</v>
      </c>
      <c r="E128" s="49" t="s">
        <v>5</v>
      </c>
      <c r="F128" s="49"/>
      <c r="G128" s="50">
        <f>G129</f>
        <v>1523.04</v>
      </c>
      <c r="H128" s="50">
        <f aca="true" t="shared" si="25" ref="H128:X130">H129</f>
        <v>0</v>
      </c>
      <c r="I128" s="50">
        <f t="shared" si="25"/>
        <v>0</v>
      </c>
      <c r="J128" s="50">
        <f t="shared" si="25"/>
        <v>0</v>
      </c>
      <c r="K128" s="50">
        <f t="shared" si="25"/>
        <v>0</v>
      </c>
      <c r="L128" s="50">
        <f t="shared" si="25"/>
        <v>0</v>
      </c>
      <c r="M128" s="50">
        <f t="shared" si="25"/>
        <v>0</v>
      </c>
      <c r="N128" s="50">
        <f t="shared" si="25"/>
        <v>0</v>
      </c>
      <c r="O128" s="50">
        <f t="shared" si="25"/>
        <v>0</v>
      </c>
      <c r="P128" s="50">
        <f t="shared" si="25"/>
        <v>0</v>
      </c>
      <c r="Q128" s="50">
        <f t="shared" si="25"/>
        <v>0</v>
      </c>
      <c r="R128" s="50">
        <f t="shared" si="25"/>
        <v>0</v>
      </c>
      <c r="S128" s="50">
        <f t="shared" si="25"/>
        <v>0</v>
      </c>
      <c r="T128" s="50">
        <f t="shared" si="25"/>
        <v>0</v>
      </c>
      <c r="U128" s="50">
        <f t="shared" si="25"/>
        <v>0</v>
      </c>
      <c r="V128" s="50">
        <f t="shared" si="25"/>
        <v>0</v>
      </c>
      <c r="W128" s="50">
        <f t="shared" si="25"/>
        <v>0</v>
      </c>
      <c r="X128" s="82">
        <f t="shared" si="25"/>
        <v>1027.32</v>
      </c>
      <c r="Y128" s="69">
        <f aca="true" t="shared" si="26" ref="Y128:Y136">X128/G128*100</f>
        <v>67.45193822880555</v>
      </c>
    </row>
    <row r="129" spans="1:25" ht="32.25" outlineLevel="6" thickBot="1">
      <c r="A129" s="36" t="s">
        <v>95</v>
      </c>
      <c r="B129" s="21">
        <v>951</v>
      </c>
      <c r="C129" s="11" t="s">
        <v>181</v>
      </c>
      <c r="D129" s="11" t="s">
        <v>90</v>
      </c>
      <c r="E129" s="11" t="s">
        <v>5</v>
      </c>
      <c r="F129" s="11"/>
      <c r="G129" s="37">
        <f>G130</f>
        <v>1523.04</v>
      </c>
      <c r="H129" s="37">
        <f t="shared" si="25"/>
        <v>0</v>
      </c>
      <c r="I129" s="37">
        <f t="shared" si="25"/>
        <v>0</v>
      </c>
      <c r="J129" s="37">
        <f t="shared" si="25"/>
        <v>0</v>
      </c>
      <c r="K129" s="37">
        <f t="shared" si="25"/>
        <v>0</v>
      </c>
      <c r="L129" s="37">
        <f t="shared" si="25"/>
        <v>0</v>
      </c>
      <c r="M129" s="37">
        <f t="shared" si="25"/>
        <v>0</v>
      </c>
      <c r="N129" s="37">
        <f t="shared" si="25"/>
        <v>0</v>
      </c>
      <c r="O129" s="37">
        <f t="shared" si="25"/>
        <v>0</v>
      </c>
      <c r="P129" s="37">
        <f t="shared" si="25"/>
        <v>0</v>
      </c>
      <c r="Q129" s="37">
        <f t="shared" si="25"/>
        <v>0</v>
      </c>
      <c r="R129" s="37">
        <f t="shared" si="25"/>
        <v>0</v>
      </c>
      <c r="S129" s="37">
        <f t="shared" si="25"/>
        <v>0</v>
      </c>
      <c r="T129" s="37">
        <f t="shared" si="25"/>
        <v>0</v>
      </c>
      <c r="U129" s="37">
        <f t="shared" si="25"/>
        <v>0</v>
      </c>
      <c r="V129" s="37">
        <f t="shared" si="25"/>
        <v>0</v>
      </c>
      <c r="W129" s="37">
        <f t="shared" si="25"/>
        <v>0</v>
      </c>
      <c r="X129" s="77">
        <f t="shared" si="25"/>
        <v>1027.32</v>
      </c>
      <c r="Y129" s="69">
        <f t="shared" si="26"/>
        <v>67.45193822880555</v>
      </c>
    </row>
    <row r="130" spans="1:25" ht="48" outlineLevel="6" thickBot="1">
      <c r="A130" s="107" t="s">
        <v>80</v>
      </c>
      <c r="B130" s="108">
        <v>951</v>
      </c>
      <c r="C130" s="109" t="s">
        <v>181</v>
      </c>
      <c r="D130" s="109" t="s">
        <v>32</v>
      </c>
      <c r="E130" s="109" t="s">
        <v>5</v>
      </c>
      <c r="F130" s="109"/>
      <c r="G130" s="40">
        <f>G131</f>
        <v>1523.04</v>
      </c>
      <c r="H130" s="39">
        <f t="shared" si="25"/>
        <v>0</v>
      </c>
      <c r="I130" s="39">
        <f t="shared" si="25"/>
        <v>0</v>
      </c>
      <c r="J130" s="39">
        <f t="shared" si="25"/>
        <v>0</v>
      </c>
      <c r="K130" s="39">
        <f t="shared" si="25"/>
        <v>0</v>
      </c>
      <c r="L130" s="39">
        <f t="shared" si="25"/>
        <v>0</v>
      </c>
      <c r="M130" s="39">
        <f t="shared" si="25"/>
        <v>0</v>
      </c>
      <c r="N130" s="39">
        <f t="shared" si="25"/>
        <v>0</v>
      </c>
      <c r="O130" s="39">
        <f t="shared" si="25"/>
        <v>0</v>
      </c>
      <c r="P130" s="39">
        <f t="shared" si="25"/>
        <v>0</v>
      </c>
      <c r="Q130" s="39">
        <f t="shared" si="25"/>
        <v>0</v>
      </c>
      <c r="R130" s="39">
        <f t="shared" si="25"/>
        <v>0</v>
      </c>
      <c r="S130" s="39">
        <f t="shared" si="25"/>
        <v>0</v>
      </c>
      <c r="T130" s="39">
        <f t="shared" si="25"/>
        <v>0</v>
      </c>
      <c r="U130" s="39">
        <f t="shared" si="25"/>
        <v>0</v>
      </c>
      <c r="V130" s="39">
        <f t="shared" si="25"/>
        <v>0</v>
      </c>
      <c r="W130" s="39">
        <f t="shared" si="25"/>
        <v>0</v>
      </c>
      <c r="X130" s="78">
        <f t="shared" si="25"/>
        <v>1027.32</v>
      </c>
      <c r="Y130" s="69">
        <f t="shared" si="26"/>
        <v>67.45193822880555</v>
      </c>
    </row>
    <row r="131" spans="1:25" ht="16.5" outlineLevel="6" thickBot="1">
      <c r="A131" s="38" t="s">
        <v>243</v>
      </c>
      <c r="B131" s="22">
        <v>951</v>
      </c>
      <c r="C131" s="6" t="s">
        <v>181</v>
      </c>
      <c r="D131" s="6" t="s">
        <v>32</v>
      </c>
      <c r="E131" s="6" t="s">
        <v>242</v>
      </c>
      <c r="F131" s="6"/>
      <c r="G131" s="39">
        <v>1523.04</v>
      </c>
      <c r="H131" s="30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55"/>
      <c r="X131" s="75">
        <v>1027.32</v>
      </c>
      <c r="Y131" s="69">
        <f t="shared" si="26"/>
        <v>67.45193822880555</v>
      </c>
    </row>
    <row r="132" spans="1:25" ht="32.25" customHeight="1" outlineLevel="6" thickBot="1">
      <c r="A132" s="32" t="s">
        <v>115</v>
      </c>
      <c r="B132" s="19">
        <v>951</v>
      </c>
      <c r="C132" s="14" t="s">
        <v>114</v>
      </c>
      <c r="D132" s="14" t="s">
        <v>6</v>
      </c>
      <c r="E132" s="14" t="s">
        <v>5</v>
      </c>
      <c r="F132" s="14"/>
      <c r="G132" s="33">
        <f>G133</f>
        <v>200</v>
      </c>
      <c r="H132" s="33" t="e">
        <f>H133+#REF!</f>
        <v>#REF!</v>
      </c>
      <c r="I132" s="33" t="e">
        <f>I133+#REF!</f>
        <v>#REF!</v>
      </c>
      <c r="J132" s="33" t="e">
        <f>J133+#REF!</f>
        <v>#REF!</v>
      </c>
      <c r="K132" s="33" t="e">
        <f>K133+#REF!</f>
        <v>#REF!</v>
      </c>
      <c r="L132" s="33" t="e">
        <f>L133+#REF!</f>
        <v>#REF!</v>
      </c>
      <c r="M132" s="33" t="e">
        <f>M133+#REF!</f>
        <v>#REF!</v>
      </c>
      <c r="N132" s="33" t="e">
        <f>N133+#REF!</f>
        <v>#REF!</v>
      </c>
      <c r="O132" s="33" t="e">
        <f>O133+#REF!</f>
        <v>#REF!</v>
      </c>
      <c r="P132" s="33" t="e">
        <f>P133+#REF!</f>
        <v>#REF!</v>
      </c>
      <c r="Q132" s="33" t="e">
        <f>Q133+#REF!</f>
        <v>#REF!</v>
      </c>
      <c r="R132" s="33" t="e">
        <f>R133+#REF!</f>
        <v>#REF!</v>
      </c>
      <c r="S132" s="33" t="e">
        <f>S133+#REF!</f>
        <v>#REF!</v>
      </c>
      <c r="T132" s="33" t="e">
        <f>T133+#REF!</f>
        <v>#REF!</v>
      </c>
      <c r="U132" s="33" t="e">
        <f>U133+#REF!</f>
        <v>#REF!</v>
      </c>
      <c r="V132" s="33" t="e">
        <f>V133+#REF!</f>
        <v>#REF!</v>
      </c>
      <c r="W132" s="33" t="e">
        <f>W133+#REF!</f>
        <v>#REF!</v>
      </c>
      <c r="X132" s="83" t="e">
        <f>X133+#REF!</f>
        <v>#REF!</v>
      </c>
      <c r="Y132" s="69" t="e">
        <f t="shared" si="26"/>
        <v>#REF!</v>
      </c>
    </row>
    <row r="133" spans="1:25" ht="63.75" customHeight="1" outlineLevel="3" thickBot="1">
      <c r="A133" s="34" t="s">
        <v>65</v>
      </c>
      <c r="B133" s="20">
        <v>951</v>
      </c>
      <c r="C133" s="9" t="s">
        <v>18</v>
      </c>
      <c r="D133" s="9" t="s">
        <v>6</v>
      </c>
      <c r="E133" s="9" t="s">
        <v>5</v>
      </c>
      <c r="F133" s="9"/>
      <c r="G133" s="35">
        <f>G134</f>
        <v>200</v>
      </c>
      <c r="H133" s="35">
        <f aca="true" t="shared" si="27" ref="H133:X135">H134</f>
        <v>0</v>
      </c>
      <c r="I133" s="35">
        <f t="shared" si="27"/>
        <v>0</v>
      </c>
      <c r="J133" s="35">
        <f t="shared" si="27"/>
        <v>0</v>
      </c>
      <c r="K133" s="35">
        <f t="shared" si="27"/>
        <v>0</v>
      </c>
      <c r="L133" s="35">
        <f t="shared" si="27"/>
        <v>0</v>
      </c>
      <c r="M133" s="35">
        <f t="shared" si="27"/>
        <v>0</v>
      </c>
      <c r="N133" s="35">
        <f t="shared" si="27"/>
        <v>0</v>
      </c>
      <c r="O133" s="35">
        <f t="shared" si="27"/>
        <v>0</v>
      </c>
      <c r="P133" s="35">
        <f t="shared" si="27"/>
        <v>0</v>
      </c>
      <c r="Q133" s="35">
        <f t="shared" si="27"/>
        <v>0</v>
      </c>
      <c r="R133" s="35">
        <f t="shared" si="27"/>
        <v>0</v>
      </c>
      <c r="S133" s="35">
        <f t="shared" si="27"/>
        <v>0</v>
      </c>
      <c r="T133" s="35">
        <f t="shared" si="27"/>
        <v>0</v>
      </c>
      <c r="U133" s="35">
        <f t="shared" si="27"/>
        <v>0</v>
      </c>
      <c r="V133" s="35">
        <f t="shared" si="27"/>
        <v>0</v>
      </c>
      <c r="W133" s="35">
        <f t="shared" si="27"/>
        <v>0</v>
      </c>
      <c r="X133" s="76">
        <f t="shared" si="27"/>
        <v>67.348</v>
      </c>
      <c r="Y133" s="69">
        <f t="shared" si="26"/>
        <v>33.674</v>
      </c>
    </row>
    <row r="134" spans="1:25" ht="18.75" customHeight="1" outlineLevel="3" thickBot="1">
      <c r="A134" s="36" t="s">
        <v>97</v>
      </c>
      <c r="B134" s="21">
        <v>951</v>
      </c>
      <c r="C134" s="11" t="s">
        <v>18</v>
      </c>
      <c r="D134" s="11" t="s">
        <v>96</v>
      </c>
      <c r="E134" s="11" t="s">
        <v>5</v>
      </c>
      <c r="F134" s="11"/>
      <c r="G134" s="37">
        <f>G135</f>
        <v>200</v>
      </c>
      <c r="H134" s="37">
        <f t="shared" si="27"/>
        <v>0</v>
      </c>
      <c r="I134" s="37">
        <f t="shared" si="27"/>
        <v>0</v>
      </c>
      <c r="J134" s="37">
        <f t="shared" si="27"/>
        <v>0</v>
      </c>
      <c r="K134" s="37">
        <f t="shared" si="27"/>
        <v>0</v>
      </c>
      <c r="L134" s="37">
        <f t="shared" si="27"/>
        <v>0</v>
      </c>
      <c r="M134" s="37">
        <f t="shared" si="27"/>
        <v>0</v>
      </c>
      <c r="N134" s="37">
        <f t="shared" si="27"/>
        <v>0</v>
      </c>
      <c r="O134" s="37">
        <f t="shared" si="27"/>
        <v>0</v>
      </c>
      <c r="P134" s="37">
        <f t="shared" si="27"/>
        <v>0</v>
      </c>
      <c r="Q134" s="37">
        <f t="shared" si="27"/>
        <v>0</v>
      </c>
      <c r="R134" s="37">
        <f t="shared" si="27"/>
        <v>0</v>
      </c>
      <c r="S134" s="37">
        <f t="shared" si="27"/>
        <v>0</v>
      </c>
      <c r="T134" s="37">
        <f t="shared" si="27"/>
        <v>0</v>
      </c>
      <c r="U134" s="37">
        <f t="shared" si="27"/>
        <v>0</v>
      </c>
      <c r="V134" s="37">
        <f t="shared" si="27"/>
        <v>0</v>
      </c>
      <c r="W134" s="37">
        <f t="shared" si="27"/>
        <v>0</v>
      </c>
      <c r="X134" s="77">
        <f t="shared" si="27"/>
        <v>67.348</v>
      </c>
      <c r="Y134" s="69">
        <f t="shared" si="26"/>
        <v>33.674</v>
      </c>
    </row>
    <row r="135" spans="1:25" ht="47.25" customHeight="1" outlineLevel="4" thickBot="1">
      <c r="A135" s="38" t="s">
        <v>66</v>
      </c>
      <c r="B135" s="22">
        <v>951</v>
      </c>
      <c r="C135" s="6" t="s">
        <v>18</v>
      </c>
      <c r="D135" s="6" t="s">
        <v>19</v>
      </c>
      <c r="E135" s="6" t="s">
        <v>5</v>
      </c>
      <c r="F135" s="6"/>
      <c r="G135" s="39">
        <f>G136</f>
        <v>200</v>
      </c>
      <c r="H135" s="39">
        <f t="shared" si="27"/>
        <v>0</v>
      </c>
      <c r="I135" s="39">
        <f t="shared" si="27"/>
        <v>0</v>
      </c>
      <c r="J135" s="39">
        <f t="shared" si="27"/>
        <v>0</v>
      </c>
      <c r="K135" s="39">
        <f t="shared" si="27"/>
        <v>0</v>
      </c>
      <c r="L135" s="39">
        <f t="shared" si="27"/>
        <v>0</v>
      </c>
      <c r="M135" s="39">
        <f t="shared" si="27"/>
        <v>0</v>
      </c>
      <c r="N135" s="39">
        <f t="shared" si="27"/>
        <v>0</v>
      </c>
      <c r="O135" s="39">
        <f t="shared" si="27"/>
        <v>0</v>
      </c>
      <c r="P135" s="39">
        <f t="shared" si="27"/>
        <v>0</v>
      </c>
      <c r="Q135" s="39">
        <f t="shared" si="27"/>
        <v>0</v>
      </c>
      <c r="R135" s="39">
        <f t="shared" si="27"/>
        <v>0</v>
      </c>
      <c r="S135" s="39">
        <f t="shared" si="27"/>
        <v>0</v>
      </c>
      <c r="T135" s="39">
        <f t="shared" si="27"/>
        <v>0</v>
      </c>
      <c r="U135" s="39">
        <f t="shared" si="27"/>
        <v>0</v>
      </c>
      <c r="V135" s="39">
        <f t="shared" si="27"/>
        <v>0</v>
      </c>
      <c r="W135" s="39">
        <f t="shared" si="27"/>
        <v>0</v>
      </c>
      <c r="X135" s="78">
        <f t="shared" si="27"/>
        <v>67.348</v>
      </c>
      <c r="Y135" s="69">
        <f t="shared" si="26"/>
        <v>33.674</v>
      </c>
    </row>
    <row r="136" spans="1:25" ht="32.25" outlineLevel="5" thickBot="1">
      <c r="A136" s="5" t="s">
        <v>220</v>
      </c>
      <c r="B136" s="22">
        <v>951</v>
      </c>
      <c r="C136" s="6" t="s">
        <v>18</v>
      </c>
      <c r="D136" s="6" t="s">
        <v>19</v>
      </c>
      <c r="E136" s="6" t="s">
        <v>214</v>
      </c>
      <c r="F136" s="6"/>
      <c r="G136" s="39">
        <f>G137</f>
        <v>200</v>
      </c>
      <c r="H136" s="29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54"/>
      <c r="X136" s="75">
        <v>67.348</v>
      </c>
      <c r="Y136" s="69">
        <f t="shared" si="26"/>
        <v>33.674</v>
      </c>
    </row>
    <row r="137" spans="1:25" ht="32.25" outlineLevel="5" thickBot="1">
      <c r="A137" s="106" t="s">
        <v>222</v>
      </c>
      <c r="B137" s="110">
        <v>951</v>
      </c>
      <c r="C137" s="111" t="s">
        <v>18</v>
      </c>
      <c r="D137" s="111" t="s">
        <v>19</v>
      </c>
      <c r="E137" s="111" t="s">
        <v>216</v>
      </c>
      <c r="F137" s="111"/>
      <c r="G137" s="112">
        <v>200</v>
      </c>
      <c r="H137" s="6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85"/>
      <c r="Y137" s="69"/>
    </row>
    <row r="138" spans="1:25" ht="19.5" outlineLevel="6" thickBot="1">
      <c r="A138" s="32" t="s">
        <v>113</v>
      </c>
      <c r="B138" s="19">
        <v>951</v>
      </c>
      <c r="C138" s="14" t="s">
        <v>112</v>
      </c>
      <c r="D138" s="14" t="s">
        <v>6</v>
      </c>
      <c r="E138" s="14" t="s">
        <v>5</v>
      </c>
      <c r="F138" s="14"/>
      <c r="G138" s="33">
        <f>G140+G145</f>
        <v>1305</v>
      </c>
      <c r="H138" s="33" t="e">
        <f aca="true" t="shared" si="28" ref="H138:X138">H140+H145</f>
        <v>#REF!</v>
      </c>
      <c r="I138" s="33" t="e">
        <f t="shared" si="28"/>
        <v>#REF!</v>
      </c>
      <c r="J138" s="33" t="e">
        <f t="shared" si="28"/>
        <v>#REF!</v>
      </c>
      <c r="K138" s="33" t="e">
        <f t="shared" si="28"/>
        <v>#REF!</v>
      </c>
      <c r="L138" s="33" t="e">
        <f t="shared" si="28"/>
        <v>#REF!</v>
      </c>
      <c r="M138" s="33" t="e">
        <f t="shared" si="28"/>
        <v>#REF!</v>
      </c>
      <c r="N138" s="33" t="e">
        <f t="shared" si="28"/>
        <v>#REF!</v>
      </c>
      <c r="O138" s="33" t="e">
        <f t="shared" si="28"/>
        <v>#REF!</v>
      </c>
      <c r="P138" s="33" t="e">
        <f t="shared" si="28"/>
        <v>#REF!</v>
      </c>
      <c r="Q138" s="33" t="e">
        <f t="shared" si="28"/>
        <v>#REF!</v>
      </c>
      <c r="R138" s="33" t="e">
        <f t="shared" si="28"/>
        <v>#REF!</v>
      </c>
      <c r="S138" s="33" t="e">
        <f t="shared" si="28"/>
        <v>#REF!</v>
      </c>
      <c r="T138" s="33" t="e">
        <f t="shared" si="28"/>
        <v>#REF!</v>
      </c>
      <c r="U138" s="33" t="e">
        <f t="shared" si="28"/>
        <v>#REF!</v>
      </c>
      <c r="V138" s="33" t="e">
        <f t="shared" si="28"/>
        <v>#REF!</v>
      </c>
      <c r="W138" s="33" t="e">
        <f t="shared" si="28"/>
        <v>#REF!</v>
      </c>
      <c r="X138" s="83" t="e">
        <f t="shared" si="28"/>
        <v>#REF!</v>
      </c>
      <c r="Y138" s="69" t="e">
        <f>X138/G138*100</f>
        <v>#REF!</v>
      </c>
    </row>
    <row r="139" spans="1:25" ht="19.5" outlineLevel="6" thickBot="1">
      <c r="A139" s="36" t="s">
        <v>71</v>
      </c>
      <c r="B139" s="20">
        <v>952</v>
      </c>
      <c r="C139" s="91" t="s">
        <v>112</v>
      </c>
      <c r="D139" s="91" t="s">
        <v>6</v>
      </c>
      <c r="E139" s="91" t="s">
        <v>5</v>
      </c>
      <c r="F139" s="91"/>
      <c r="G139" s="154">
        <f>G141+G153</f>
        <v>1005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83"/>
      <c r="Y139" s="69"/>
    </row>
    <row r="140" spans="1:25" ht="16.5" outlineLevel="6" thickBot="1">
      <c r="A140" s="41" t="s">
        <v>160</v>
      </c>
      <c r="B140" s="20">
        <v>951</v>
      </c>
      <c r="C140" s="9" t="s">
        <v>129</v>
      </c>
      <c r="D140" s="9" t="s">
        <v>6</v>
      </c>
      <c r="E140" s="9" t="s">
        <v>5</v>
      </c>
      <c r="F140" s="9"/>
      <c r="G140" s="35">
        <f>G141</f>
        <v>300</v>
      </c>
      <c r="H140" s="35">
        <f aca="true" t="shared" si="29" ref="H140:X141">H141</f>
        <v>0</v>
      </c>
      <c r="I140" s="35">
        <f t="shared" si="29"/>
        <v>0</v>
      </c>
      <c r="J140" s="35">
        <f t="shared" si="29"/>
        <v>0</v>
      </c>
      <c r="K140" s="35">
        <f t="shared" si="29"/>
        <v>0</v>
      </c>
      <c r="L140" s="35">
        <f t="shared" si="29"/>
        <v>0</v>
      </c>
      <c r="M140" s="35">
        <f t="shared" si="29"/>
        <v>0</v>
      </c>
      <c r="N140" s="35">
        <f t="shared" si="29"/>
        <v>0</v>
      </c>
      <c r="O140" s="35">
        <f t="shared" si="29"/>
        <v>0</v>
      </c>
      <c r="P140" s="35">
        <f t="shared" si="29"/>
        <v>0</v>
      </c>
      <c r="Q140" s="35">
        <f t="shared" si="29"/>
        <v>0</v>
      </c>
      <c r="R140" s="35">
        <f t="shared" si="29"/>
        <v>0</v>
      </c>
      <c r="S140" s="35">
        <f t="shared" si="29"/>
        <v>0</v>
      </c>
      <c r="T140" s="35">
        <f t="shared" si="29"/>
        <v>0</v>
      </c>
      <c r="U140" s="35">
        <f t="shared" si="29"/>
        <v>0</v>
      </c>
      <c r="V140" s="35">
        <f t="shared" si="29"/>
        <v>0</v>
      </c>
      <c r="W140" s="35">
        <f t="shared" si="29"/>
        <v>0</v>
      </c>
      <c r="X140" s="76">
        <f t="shared" si="29"/>
        <v>0</v>
      </c>
      <c r="Y140" s="69">
        <f>X140/G140*100</f>
        <v>0</v>
      </c>
    </row>
    <row r="141" spans="1:25" ht="16.5" outlineLevel="6" thickBot="1">
      <c r="A141" s="36" t="s">
        <v>71</v>
      </c>
      <c r="B141" s="21">
        <v>951</v>
      </c>
      <c r="C141" s="11" t="s">
        <v>129</v>
      </c>
      <c r="D141" s="11" t="s">
        <v>24</v>
      </c>
      <c r="E141" s="11" t="s">
        <v>5</v>
      </c>
      <c r="F141" s="11"/>
      <c r="G141" s="37">
        <f>G142</f>
        <v>300</v>
      </c>
      <c r="H141" s="37">
        <f t="shared" si="29"/>
        <v>0</v>
      </c>
      <c r="I141" s="37">
        <f t="shared" si="29"/>
        <v>0</v>
      </c>
      <c r="J141" s="37">
        <f t="shared" si="29"/>
        <v>0</v>
      </c>
      <c r="K141" s="37">
        <f t="shared" si="29"/>
        <v>0</v>
      </c>
      <c r="L141" s="37">
        <f t="shared" si="29"/>
        <v>0</v>
      </c>
      <c r="M141" s="37">
        <f t="shared" si="29"/>
        <v>0</v>
      </c>
      <c r="N141" s="37">
        <f t="shared" si="29"/>
        <v>0</v>
      </c>
      <c r="O141" s="37">
        <f t="shared" si="29"/>
        <v>0</v>
      </c>
      <c r="P141" s="37">
        <f t="shared" si="29"/>
        <v>0</v>
      </c>
      <c r="Q141" s="37">
        <f t="shared" si="29"/>
        <v>0</v>
      </c>
      <c r="R141" s="37">
        <f t="shared" si="29"/>
        <v>0</v>
      </c>
      <c r="S141" s="37">
        <f t="shared" si="29"/>
        <v>0</v>
      </c>
      <c r="T141" s="37">
        <f t="shared" si="29"/>
        <v>0</v>
      </c>
      <c r="U141" s="37">
        <f t="shared" si="29"/>
        <v>0</v>
      </c>
      <c r="V141" s="37">
        <f t="shared" si="29"/>
        <v>0</v>
      </c>
      <c r="W141" s="37">
        <f t="shared" si="29"/>
        <v>0</v>
      </c>
      <c r="X141" s="77">
        <f t="shared" si="29"/>
        <v>0</v>
      </c>
      <c r="Y141" s="69">
        <f>X141/G141*100</f>
        <v>0</v>
      </c>
    </row>
    <row r="142" spans="1:25" ht="48" outlineLevel="6" thickBot="1">
      <c r="A142" s="113" t="s">
        <v>245</v>
      </c>
      <c r="B142" s="108">
        <v>951</v>
      </c>
      <c r="C142" s="109" t="s">
        <v>129</v>
      </c>
      <c r="D142" s="109" t="s">
        <v>244</v>
      </c>
      <c r="E142" s="109" t="s">
        <v>5</v>
      </c>
      <c r="F142" s="109"/>
      <c r="G142" s="40">
        <f>G143</f>
        <v>300</v>
      </c>
      <c r="H142" s="29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54"/>
      <c r="X142" s="75">
        <v>0</v>
      </c>
      <c r="Y142" s="69">
        <f>X142/G142*100</f>
        <v>0</v>
      </c>
    </row>
    <row r="143" spans="1:25" ht="32.25" outlineLevel="6" thickBot="1">
      <c r="A143" s="5" t="s">
        <v>220</v>
      </c>
      <c r="B143" s="22">
        <v>951</v>
      </c>
      <c r="C143" s="6" t="s">
        <v>129</v>
      </c>
      <c r="D143" s="6" t="s">
        <v>244</v>
      </c>
      <c r="E143" s="6" t="s">
        <v>214</v>
      </c>
      <c r="F143" s="6"/>
      <c r="G143" s="39">
        <f>G144</f>
        <v>300</v>
      </c>
      <c r="H143" s="65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85"/>
      <c r="Y143" s="69"/>
    </row>
    <row r="144" spans="1:25" ht="32.25" outlineLevel="6" thickBot="1">
      <c r="A144" s="106" t="s">
        <v>222</v>
      </c>
      <c r="B144" s="110">
        <v>951</v>
      </c>
      <c r="C144" s="111" t="s">
        <v>129</v>
      </c>
      <c r="D144" s="111" t="s">
        <v>244</v>
      </c>
      <c r="E144" s="111" t="s">
        <v>216</v>
      </c>
      <c r="F144" s="111"/>
      <c r="G144" s="112">
        <v>300</v>
      </c>
      <c r="H144" s="65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85"/>
      <c r="Y144" s="69"/>
    </row>
    <row r="145" spans="1:25" ht="16.5" outlineLevel="3" thickBot="1">
      <c r="A145" s="34" t="s">
        <v>67</v>
      </c>
      <c r="B145" s="20">
        <v>951</v>
      </c>
      <c r="C145" s="9" t="s">
        <v>20</v>
      </c>
      <c r="D145" s="9" t="s">
        <v>6</v>
      </c>
      <c r="E145" s="9" t="s">
        <v>5</v>
      </c>
      <c r="F145" s="9"/>
      <c r="G145" s="35">
        <f>G146+G149+G153</f>
        <v>1005</v>
      </c>
      <c r="H145" s="35" t="e">
        <f>H146+H149+H153+#REF!</f>
        <v>#REF!</v>
      </c>
      <c r="I145" s="35" t="e">
        <f>I146+I149+I153+#REF!</f>
        <v>#REF!</v>
      </c>
      <c r="J145" s="35" t="e">
        <f>J146+J149+J153+#REF!</f>
        <v>#REF!</v>
      </c>
      <c r="K145" s="35" t="e">
        <f>K146+K149+K153+#REF!</f>
        <v>#REF!</v>
      </c>
      <c r="L145" s="35" t="e">
        <f>L146+L149+L153+#REF!</f>
        <v>#REF!</v>
      </c>
      <c r="M145" s="35" t="e">
        <f>M146+M149+M153+#REF!</f>
        <v>#REF!</v>
      </c>
      <c r="N145" s="35" t="e">
        <f>N146+N149+N153+#REF!</f>
        <v>#REF!</v>
      </c>
      <c r="O145" s="35" t="e">
        <f>O146+O149+O153+#REF!</f>
        <v>#REF!</v>
      </c>
      <c r="P145" s="35" t="e">
        <f>P146+P149+P153+#REF!</f>
        <v>#REF!</v>
      </c>
      <c r="Q145" s="35" t="e">
        <f>Q146+Q149+Q153+#REF!</f>
        <v>#REF!</v>
      </c>
      <c r="R145" s="35" t="e">
        <f>R146+R149+R153+#REF!</f>
        <v>#REF!</v>
      </c>
      <c r="S145" s="35" t="e">
        <f>S146+S149+S153+#REF!</f>
        <v>#REF!</v>
      </c>
      <c r="T145" s="35" t="e">
        <f>T146+T149+T153+#REF!</f>
        <v>#REF!</v>
      </c>
      <c r="U145" s="35" t="e">
        <f>U146+U149+U153+#REF!</f>
        <v>#REF!</v>
      </c>
      <c r="V145" s="35" t="e">
        <f>V146+V149+V153+#REF!</f>
        <v>#REF!</v>
      </c>
      <c r="W145" s="35" t="e">
        <f>W146+W149+W153+#REF!</f>
        <v>#REF!</v>
      </c>
      <c r="X145" s="76" t="e">
        <f>X146+X149+X153+#REF!</f>
        <v>#REF!</v>
      </c>
      <c r="Y145" s="69" t="e">
        <f>X145/G145*100</f>
        <v>#REF!</v>
      </c>
    </row>
    <row r="146" spans="1:25" ht="33" customHeight="1" outlineLevel="4" thickBot="1">
      <c r="A146" s="36" t="s">
        <v>68</v>
      </c>
      <c r="B146" s="21">
        <v>951</v>
      </c>
      <c r="C146" s="11" t="s">
        <v>20</v>
      </c>
      <c r="D146" s="11" t="s">
        <v>21</v>
      </c>
      <c r="E146" s="11" t="s">
        <v>5</v>
      </c>
      <c r="F146" s="11"/>
      <c r="G146" s="37">
        <f>G147</f>
        <v>0</v>
      </c>
      <c r="H146" s="37">
        <f aca="true" t="shared" si="30" ref="H146:X146">H147</f>
        <v>0</v>
      </c>
      <c r="I146" s="37">
        <f t="shared" si="30"/>
        <v>0</v>
      </c>
      <c r="J146" s="37">
        <f t="shared" si="30"/>
        <v>0</v>
      </c>
      <c r="K146" s="37">
        <f t="shared" si="30"/>
        <v>0</v>
      </c>
      <c r="L146" s="37">
        <f t="shared" si="30"/>
        <v>0</v>
      </c>
      <c r="M146" s="37">
        <f t="shared" si="30"/>
        <v>0</v>
      </c>
      <c r="N146" s="37">
        <f t="shared" si="30"/>
        <v>0</v>
      </c>
      <c r="O146" s="37">
        <f t="shared" si="30"/>
        <v>0</v>
      </c>
      <c r="P146" s="37">
        <f t="shared" si="30"/>
        <v>0</v>
      </c>
      <c r="Q146" s="37">
        <f t="shared" si="30"/>
        <v>0</v>
      </c>
      <c r="R146" s="37">
        <f t="shared" si="30"/>
        <v>0</v>
      </c>
      <c r="S146" s="37">
        <f t="shared" si="30"/>
        <v>0</v>
      </c>
      <c r="T146" s="37">
        <f t="shared" si="30"/>
        <v>0</v>
      </c>
      <c r="U146" s="37">
        <f t="shared" si="30"/>
        <v>0</v>
      </c>
      <c r="V146" s="37">
        <f t="shared" si="30"/>
        <v>0</v>
      </c>
      <c r="W146" s="37">
        <f t="shared" si="30"/>
        <v>0</v>
      </c>
      <c r="X146" s="77">
        <f t="shared" si="30"/>
        <v>2675.999</v>
      </c>
      <c r="Y146" s="69" t="e">
        <f>X146/G146*100</f>
        <v>#DIV/0!</v>
      </c>
    </row>
    <row r="147" spans="1:25" ht="32.25" outlineLevel="5" thickBot="1">
      <c r="A147" s="5" t="s">
        <v>220</v>
      </c>
      <c r="B147" s="22">
        <v>951</v>
      </c>
      <c r="C147" s="6" t="s">
        <v>20</v>
      </c>
      <c r="D147" s="6" t="s">
        <v>21</v>
      </c>
      <c r="E147" s="6" t="s">
        <v>214</v>
      </c>
      <c r="F147" s="6"/>
      <c r="G147" s="39">
        <f>G148</f>
        <v>0</v>
      </c>
      <c r="H147" s="2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54"/>
      <c r="X147" s="75">
        <v>2675.999</v>
      </c>
      <c r="Y147" s="69" t="e">
        <f>X147/G147*100</f>
        <v>#DIV/0!</v>
      </c>
    </row>
    <row r="148" spans="1:25" ht="32.25" outlineLevel="5" thickBot="1">
      <c r="A148" s="106" t="s">
        <v>222</v>
      </c>
      <c r="B148" s="110">
        <v>951</v>
      </c>
      <c r="C148" s="111" t="s">
        <v>20</v>
      </c>
      <c r="D148" s="111" t="s">
        <v>21</v>
      </c>
      <c r="E148" s="111" t="s">
        <v>216</v>
      </c>
      <c r="F148" s="111"/>
      <c r="G148" s="112">
        <v>0</v>
      </c>
      <c r="H148" s="65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85"/>
      <c r="Y148" s="69"/>
    </row>
    <row r="149" spans="1:25" ht="32.25" customHeight="1" outlineLevel="6" thickBot="1">
      <c r="A149" s="36" t="s">
        <v>98</v>
      </c>
      <c r="B149" s="21">
        <v>951</v>
      </c>
      <c r="C149" s="11" t="s">
        <v>20</v>
      </c>
      <c r="D149" s="11" t="s">
        <v>99</v>
      </c>
      <c r="E149" s="11" t="s">
        <v>5</v>
      </c>
      <c r="F149" s="11"/>
      <c r="G149" s="37">
        <f>G150</f>
        <v>300</v>
      </c>
      <c r="H149" s="37">
        <f aca="true" t="shared" si="31" ref="H149:X150">H150</f>
        <v>0</v>
      </c>
      <c r="I149" s="37">
        <f t="shared" si="31"/>
        <v>0</v>
      </c>
      <c r="J149" s="37">
        <f t="shared" si="31"/>
        <v>0</v>
      </c>
      <c r="K149" s="37">
        <f t="shared" si="31"/>
        <v>0</v>
      </c>
      <c r="L149" s="37">
        <f t="shared" si="31"/>
        <v>0</v>
      </c>
      <c r="M149" s="37">
        <f t="shared" si="31"/>
        <v>0</v>
      </c>
      <c r="N149" s="37">
        <f t="shared" si="31"/>
        <v>0</v>
      </c>
      <c r="O149" s="37">
        <f t="shared" si="31"/>
        <v>0</v>
      </c>
      <c r="P149" s="37">
        <f t="shared" si="31"/>
        <v>0</v>
      </c>
      <c r="Q149" s="37">
        <f t="shared" si="31"/>
        <v>0</v>
      </c>
      <c r="R149" s="37">
        <f t="shared" si="31"/>
        <v>0</v>
      </c>
      <c r="S149" s="37">
        <f t="shared" si="31"/>
        <v>0</v>
      </c>
      <c r="T149" s="37">
        <f t="shared" si="31"/>
        <v>0</v>
      </c>
      <c r="U149" s="37">
        <f t="shared" si="31"/>
        <v>0</v>
      </c>
      <c r="V149" s="37">
        <f t="shared" si="31"/>
        <v>0</v>
      </c>
      <c r="W149" s="37">
        <f t="shared" si="31"/>
        <v>0</v>
      </c>
      <c r="X149" s="77">
        <f t="shared" si="31"/>
        <v>110.26701</v>
      </c>
      <c r="Y149" s="69">
        <f>X149/G149*100</f>
        <v>36.75567</v>
      </c>
    </row>
    <row r="150" spans="1:25" ht="32.25" outlineLevel="4" thickBot="1">
      <c r="A150" s="107" t="s">
        <v>69</v>
      </c>
      <c r="B150" s="108">
        <v>951</v>
      </c>
      <c r="C150" s="109" t="s">
        <v>20</v>
      </c>
      <c r="D150" s="109" t="s">
        <v>22</v>
      </c>
      <c r="E150" s="109" t="s">
        <v>5</v>
      </c>
      <c r="F150" s="109"/>
      <c r="G150" s="40">
        <f>G151</f>
        <v>300</v>
      </c>
      <c r="H150" s="39">
        <f t="shared" si="31"/>
        <v>0</v>
      </c>
      <c r="I150" s="39">
        <f t="shared" si="31"/>
        <v>0</v>
      </c>
      <c r="J150" s="39">
        <f t="shared" si="31"/>
        <v>0</v>
      </c>
      <c r="K150" s="39">
        <f t="shared" si="31"/>
        <v>0</v>
      </c>
      <c r="L150" s="39">
        <f t="shared" si="31"/>
        <v>0</v>
      </c>
      <c r="M150" s="39">
        <f t="shared" si="31"/>
        <v>0</v>
      </c>
      <c r="N150" s="39">
        <f t="shared" si="31"/>
        <v>0</v>
      </c>
      <c r="O150" s="39">
        <f t="shared" si="31"/>
        <v>0</v>
      </c>
      <c r="P150" s="39">
        <f t="shared" si="31"/>
        <v>0</v>
      </c>
      <c r="Q150" s="39">
        <f t="shared" si="31"/>
        <v>0</v>
      </c>
      <c r="R150" s="39">
        <f t="shared" si="31"/>
        <v>0</v>
      </c>
      <c r="S150" s="39">
        <f t="shared" si="31"/>
        <v>0</v>
      </c>
      <c r="T150" s="39">
        <f t="shared" si="31"/>
        <v>0</v>
      </c>
      <c r="U150" s="39">
        <f t="shared" si="31"/>
        <v>0</v>
      </c>
      <c r="V150" s="39">
        <f t="shared" si="31"/>
        <v>0</v>
      </c>
      <c r="W150" s="39">
        <f t="shared" si="31"/>
        <v>0</v>
      </c>
      <c r="X150" s="78">
        <f t="shared" si="31"/>
        <v>110.26701</v>
      </c>
      <c r="Y150" s="69">
        <f>X150/G150*100</f>
        <v>36.75567</v>
      </c>
    </row>
    <row r="151" spans="1:25" ht="32.25" outlineLevel="5" thickBot="1">
      <c r="A151" s="5" t="s">
        <v>220</v>
      </c>
      <c r="B151" s="22">
        <v>951</v>
      </c>
      <c r="C151" s="6" t="s">
        <v>20</v>
      </c>
      <c r="D151" s="6" t="s">
        <v>22</v>
      </c>
      <c r="E151" s="6" t="s">
        <v>214</v>
      </c>
      <c r="F151" s="6"/>
      <c r="G151" s="39">
        <f>G152</f>
        <v>300</v>
      </c>
      <c r="H151" s="2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54"/>
      <c r="X151" s="75">
        <v>110.26701</v>
      </c>
      <c r="Y151" s="69">
        <f>X151/G151*100</f>
        <v>36.75567</v>
      </c>
    </row>
    <row r="152" spans="1:25" ht="32.25" outlineLevel="5" thickBot="1">
      <c r="A152" s="106" t="s">
        <v>222</v>
      </c>
      <c r="B152" s="110">
        <v>951</v>
      </c>
      <c r="C152" s="111" t="s">
        <v>20</v>
      </c>
      <c r="D152" s="111" t="s">
        <v>22</v>
      </c>
      <c r="E152" s="111" t="s">
        <v>216</v>
      </c>
      <c r="F152" s="111"/>
      <c r="G152" s="112">
        <v>300</v>
      </c>
      <c r="H152" s="2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54"/>
      <c r="X152" s="75"/>
      <c r="Y152" s="69"/>
    </row>
    <row r="153" spans="1:25" ht="16.5" outlineLevel="5" thickBot="1">
      <c r="A153" s="36" t="s">
        <v>71</v>
      </c>
      <c r="B153" s="21">
        <v>951</v>
      </c>
      <c r="C153" s="9" t="s">
        <v>20</v>
      </c>
      <c r="D153" s="9" t="s">
        <v>24</v>
      </c>
      <c r="E153" s="9" t="s">
        <v>5</v>
      </c>
      <c r="F153" s="9"/>
      <c r="G153" s="35">
        <f>G154+G158</f>
        <v>705</v>
      </c>
      <c r="H153" s="35">
        <f aca="true" t="shared" si="32" ref="H153:X153">H154</f>
        <v>0</v>
      </c>
      <c r="I153" s="35">
        <f t="shared" si="32"/>
        <v>0</v>
      </c>
      <c r="J153" s="35">
        <f t="shared" si="32"/>
        <v>0</v>
      </c>
      <c r="K153" s="35">
        <f t="shared" si="32"/>
        <v>0</v>
      </c>
      <c r="L153" s="35">
        <f t="shared" si="32"/>
        <v>0</v>
      </c>
      <c r="M153" s="35">
        <f t="shared" si="32"/>
        <v>0</v>
      </c>
      <c r="N153" s="35">
        <f t="shared" si="32"/>
        <v>0</v>
      </c>
      <c r="O153" s="35">
        <f t="shared" si="32"/>
        <v>0</v>
      </c>
      <c r="P153" s="35">
        <f t="shared" si="32"/>
        <v>0</v>
      </c>
      <c r="Q153" s="35">
        <f t="shared" si="32"/>
        <v>0</v>
      </c>
      <c r="R153" s="35">
        <f t="shared" si="32"/>
        <v>0</v>
      </c>
      <c r="S153" s="35">
        <f t="shared" si="32"/>
        <v>0</v>
      </c>
      <c r="T153" s="35">
        <f t="shared" si="32"/>
        <v>0</v>
      </c>
      <c r="U153" s="35">
        <f t="shared" si="32"/>
        <v>0</v>
      </c>
      <c r="V153" s="35">
        <f t="shared" si="32"/>
        <v>0</v>
      </c>
      <c r="W153" s="35">
        <f t="shared" si="32"/>
        <v>0</v>
      </c>
      <c r="X153" s="76">
        <f t="shared" si="32"/>
        <v>2639.87191</v>
      </c>
      <c r="Y153" s="69">
        <f>X153/G153*100</f>
        <v>374.4499163120567</v>
      </c>
    </row>
    <row r="154" spans="1:25" ht="48" outlineLevel="5" thickBot="1">
      <c r="A154" s="113" t="s">
        <v>249</v>
      </c>
      <c r="B154" s="108">
        <v>951</v>
      </c>
      <c r="C154" s="109" t="s">
        <v>20</v>
      </c>
      <c r="D154" s="109" t="s">
        <v>246</v>
      </c>
      <c r="E154" s="109" t="s">
        <v>5</v>
      </c>
      <c r="F154" s="109"/>
      <c r="G154" s="40">
        <f>G155+G157</f>
        <v>205</v>
      </c>
      <c r="H154" s="29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54"/>
      <c r="X154" s="75">
        <v>2639.87191</v>
      </c>
      <c r="Y154" s="69">
        <f>X154/G154*100</f>
        <v>1287.742395121951</v>
      </c>
    </row>
    <row r="155" spans="1:25" ht="32.25" outlineLevel="5" thickBot="1">
      <c r="A155" s="5" t="s">
        <v>220</v>
      </c>
      <c r="B155" s="22">
        <v>951</v>
      </c>
      <c r="C155" s="6" t="s">
        <v>20</v>
      </c>
      <c r="D155" s="6" t="s">
        <v>246</v>
      </c>
      <c r="E155" s="6" t="s">
        <v>214</v>
      </c>
      <c r="F155" s="6"/>
      <c r="G155" s="39">
        <f>G156</f>
        <v>105</v>
      </c>
      <c r="H155" s="65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85"/>
      <c r="Y155" s="69"/>
    </row>
    <row r="156" spans="1:25" ht="32.25" outlineLevel="5" thickBot="1">
      <c r="A156" s="106" t="s">
        <v>222</v>
      </c>
      <c r="B156" s="110">
        <v>951</v>
      </c>
      <c r="C156" s="111" t="s">
        <v>20</v>
      </c>
      <c r="D156" s="111" t="s">
        <v>246</v>
      </c>
      <c r="E156" s="111" t="s">
        <v>216</v>
      </c>
      <c r="F156" s="111"/>
      <c r="G156" s="112">
        <v>105</v>
      </c>
      <c r="H156" s="65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85"/>
      <c r="Y156" s="69"/>
    </row>
    <row r="157" spans="1:25" ht="32.25" outlineLevel="5" thickBot="1">
      <c r="A157" s="5" t="s">
        <v>250</v>
      </c>
      <c r="B157" s="22">
        <v>951</v>
      </c>
      <c r="C157" s="6" t="s">
        <v>20</v>
      </c>
      <c r="D157" s="6" t="s">
        <v>246</v>
      </c>
      <c r="E157" s="6" t="s">
        <v>247</v>
      </c>
      <c r="F157" s="6"/>
      <c r="G157" s="39">
        <v>100</v>
      </c>
      <c r="H157" s="65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85"/>
      <c r="Y157" s="69"/>
    </row>
    <row r="158" spans="1:25" ht="48" outlineLevel="5" thickBot="1">
      <c r="A158" s="113" t="s">
        <v>251</v>
      </c>
      <c r="B158" s="108">
        <v>951</v>
      </c>
      <c r="C158" s="109" t="s">
        <v>20</v>
      </c>
      <c r="D158" s="109" t="s">
        <v>248</v>
      </c>
      <c r="E158" s="109" t="s">
        <v>5</v>
      </c>
      <c r="F158" s="109"/>
      <c r="G158" s="40">
        <f>G159</f>
        <v>500</v>
      </c>
      <c r="H158" s="65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85"/>
      <c r="Y158" s="69"/>
    </row>
    <row r="159" spans="1:25" ht="32.25" outlineLevel="5" thickBot="1">
      <c r="A159" s="5" t="s">
        <v>220</v>
      </c>
      <c r="B159" s="22">
        <v>951</v>
      </c>
      <c r="C159" s="6" t="s">
        <v>20</v>
      </c>
      <c r="D159" s="6" t="s">
        <v>248</v>
      </c>
      <c r="E159" s="6" t="s">
        <v>214</v>
      </c>
      <c r="F159" s="6"/>
      <c r="G159" s="39">
        <f>G160</f>
        <v>500</v>
      </c>
      <c r="H159" s="65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85"/>
      <c r="Y159" s="69"/>
    </row>
    <row r="160" spans="1:25" ht="32.25" outlineLevel="5" thickBot="1">
      <c r="A160" s="106" t="s">
        <v>222</v>
      </c>
      <c r="B160" s="110">
        <v>951</v>
      </c>
      <c r="C160" s="111" t="s">
        <v>20</v>
      </c>
      <c r="D160" s="111" t="s">
        <v>248</v>
      </c>
      <c r="E160" s="111" t="s">
        <v>216</v>
      </c>
      <c r="F160" s="111"/>
      <c r="G160" s="112">
        <v>500</v>
      </c>
      <c r="H160" s="6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85"/>
      <c r="Y160" s="69"/>
    </row>
    <row r="161" spans="1:25" ht="19.5" outlineLevel="6" thickBot="1">
      <c r="A161" s="32" t="s">
        <v>144</v>
      </c>
      <c r="B161" s="19">
        <v>951</v>
      </c>
      <c r="C161" s="14" t="s">
        <v>111</v>
      </c>
      <c r="D161" s="49" t="s">
        <v>6</v>
      </c>
      <c r="E161" s="14" t="s">
        <v>5</v>
      </c>
      <c r="F161" s="14"/>
      <c r="G161" s="33">
        <f>G162</f>
        <v>1868.8500000000001</v>
      </c>
      <c r="H161" s="33" t="e">
        <f>#REF!+H162</f>
        <v>#REF!</v>
      </c>
      <c r="I161" s="33" t="e">
        <f>#REF!+I162</f>
        <v>#REF!</v>
      </c>
      <c r="J161" s="33" t="e">
        <f>#REF!+J162</f>
        <v>#REF!</v>
      </c>
      <c r="K161" s="33" t="e">
        <f>#REF!+K162</f>
        <v>#REF!</v>
      </c>
      <c r="L161" s="33" t="e">
        <f>#REF!+L162</f>
        <v>#REF!</v>
      </c>
      <c r="M161" s="33" t="e">
        <f>#REF!+M162</f>
        <v>#REF!</v>
      </c>
      <c r="N161" s="33" t="e">
        <f>#REF!+N162</f>
        <v>#REF!</v>
      </c>
      <c r="O161" s="33" t="e">
        <f>#REF!+O162</f>
        <v>#REF!</v>
      </c>
      <c r="P161" s="33" t="e">
        <f>#REF!+P162</f>
        <v>#REF!</v>
      </c>
      <c r="Q161" s="33" t="e">
        <f>#REF!+Q162</f>
        <v>#REF!</v>
      </c>
      <c r="R161" s="33" t="e">
        <f>#REF!+R162</f>
        <v>#REF!</v>
      </c>
      <c r="S161" s="33" t="e">
        <f>#REF!+S162</f>
        <v>#REF!</v>
      </c>
      <c r="T161" s="33" t="e">
        <f>#REF!+T162</f>
        <v>#REF!</v>
      </c>
      <c r="U161" s="33" t="e">
        <f>#REF!+U162</f>
        <v>#REF!</v>
      </c>
      <c r="V161" s="33" t="e">
        <f>#REF!+V162</f>
        <v>#REF!</v>
      </c>
      <c r="W161" s="33" t="e">
        <f>#REF!+W162</f>
        <v>#REF!</v>
      </c>
      <c r="X161" s="83" t="e">
        <f>#REF!+X162</f>
        <v>#REF!</v>
      </c>
      <c r="Y161" s="69" t="e">
        <f>X161/G161*100</f>
        <v>#REF!</v>
      </c>
    </row>
    <row r="162" spans="1:25" ht="32.25" outlineLevel="3" thickBot="1">
      <c r="A162" s="34" t="s">
        <v>70</v>
      </c>
      <c r="B162" s="20">
        <v>951</v>
      </c>
      <c r="C162" s="9" t="s">
        <v>23</v>
      </c>
      <c r="D162" s="9" t="s">
        <v>6</v>
      </c>
      <c r="E162" s="9" t="s">
        <v>5</v>
      </c>
      <c r="F162" s="9"/>
      <c r="G162" s="35">
        <f>G163+G170</f>
        <v>1868.8500000000001</v>
      </c>
      <c r="H162" s="35">
        <f aca="true" t="shared" si="33" ref="H162:X162">H163+H170</f>
        <v>0</v>
      </c>
      <c r="I162" s="35">
        <f t="shared" si="33"/>
        <v>0</v>
      </c>
      <c r="J162" s="35">
        <f t="shared" si="33"/>
        <v>0</v>
      </c>
      <c r="K162" s="35">
        <f t="shared" si="33"/>
        <v>0</v>
      </c>
      <c r="L162" s="35">
        <f t="shared" si="33"/>
        <v>0</v>
      </c>
      <c r="M162" s="35">
        <f t="shared" si="33"/>
        <v>0</v>
      </c>
      <c r="N162" s="35">
        <f t="shared" si="33"/>
        <v>0</v>
      </c>
      <c r="O162" s="35">
        <f t="shared" si="33"/>
        <v>0</v>
      </c>
      <c r="P162" s="35">
        <f t="shared" si="33"/>
        <v>0</v>
      </c>
      <c r="Q162" s="35">
        <f t="shared" si="33"/>
        <v>0</v>
      </c>
      <c r="R162" s="35">
        <f t="shared" si="33"/>
        <v>0</v>
      </c>
      <c r="S162" s="35">
        <f t="shared" si="33"/>
        <v>0</v>
      </c>
      <c r="T162" s="35">
        <f t="shared" si="33"/>
        <v>0</v>
      </c>
      <c r="U162" s="35">
        <f t="shared" si="33"/>
        <v>0</v>
      </c>
      <c r="V162" s="35">
        <f t="shared" si="33"/>
        <v>0</v>
      </c>
      <c r="W162" s="35">
        <f t="shared" si="33"/>
        <v>0</v>
      </c>
      <c r="X162" s="76">
        <f t="shared" si="33"/>
        <v>5468.4002</v>
      </c>
      <c r="Y162" s="69">
        <f>X162/G162*100</f>
        <v>292.60776413302295</v>
      </c>
    </row>
    <row r="163" spans="1:25" ht="51" customHeight="1" outlineLevel="3" thickBot="1">
      <c r="A163" s="36" t="s">
        <v>135</v>
      </c>
      <c r="B163" s="21">
        <v>951</v>
      </c>
      <c r="C163" s="11" t="s">
        <v>23</v>
      </c>
      <c r="D163" s="11" t="s">
        <v>134</v>
      </c>
      <c r="E163" s="11" t="s">
        <v>5</v>
      </c>
      <c r="F163" s="11"/>
      <c r="G163" s="37">
        <f>G164+G167</f>
        <v>718.2</v>
      </c>
      <c r="H163" s="37">
        <f aca="true" t="shared" si="34" ref="H163:X163">H164</f>
        <v>0</v>
      </c>
      <c r="I163" s="37">
        <f t="shared" si="34"/>
        <v>0</v>
      </c>
      <c r="J163" s="37">
        <f t="shared" si="34"/>
        <v>0</v>
      </c>
      <c r="K163" s="37">
        <f t="shared" si="34"/>
        <v>0</v>
      </c>
      <c r="L163" s="37">
        <f t="shared" si="34"/>
        <v>0</v>
      </c>
      <c r="M163" s="37">
        <f t="shared" si="34"/>
        <v>0</v>
      </c>
      <c r="N163" s="37">
        <f t="shared" si="34"/>
        <v>0</v>
      </c>
      <c r="O163" s="37">
        <f t="shared" si="34"/>
        <v>0</v>
      </c>
      <c r="P163" s="37">
        <f t="shared" si="34"/>
        <v>0</v>
      </c>
      <c r="Q163" s="37">
        <f t="shared" si="34"/>
        <v>0</v>
      </c>
      <c r="R163" s="37">
        <f t="shared" si="34"/>
        <v>0</v>
      </c>
      <c r="S163" s="37">
        <f t="shared" si="34"/>
        <v>0</v>
      </c>
      <c r="T163" s="37">
        <f t="shared" si="34"/>
        <v>0</v>
      </c>
      <c r="U163" s="37">
        <f t="shared" si="34"/>
        <v>0</v>
      </c>
      <c r="V163" s="37">
        <f t="shared" si="34"/>
        <v>0</v>
      </c>
      <c r="W163" s="37">
        <f t="shared" si="34"/>
        <v>0</v>
      </c>
      <c r="X163" s="77">
        <f t="shared" si="34"/>
        <v>468.4002</v>
      </c>
      <c r="Y163" s="69">
        <f>X163/G163*100</f>
        <v>65.2186299081036</v>
      </c>
    </row>
    <row r="164" spans="1:25" ht="32.25" outlineLevel="5" thickBot="1">
      <c r="A164" s="5" t="s">
        <v>211</v>
      </c>
      <c r="B164" s="22">
        <v>951</v>
      </c>
      <c r="C164" s="6" t="s">
        <v>23</v>
      </c>
      <c r="D164" s="6" t="s">
        <v>134</v>
      </c>
      <c r="E164" s="6" t="s">
        <v>208</v>
      </c>
      <c r="F164" s="6"/>
      <c r="G164" s="39">
        <f>G165+G166</f>
        <v>529.5</v>
      </c>
      <c r="H164" s="29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54"/>
      <c r="X164" s="75">
        <v>468.4002</v>
      </c>
      <c r="Y164" s="69">
        <f>X164/G164*100</f>
        <v>88.46084985835694</v>
      </c>
    </row>
    <row r="165" spans="1:25" ht="16.5" outlineLevel="5" thickBot="1">
      <c r="A165" s="106" t="s">
        <v>212</v>
      </c>
      <c r="B165" s="110">
        <v>951</v>
      </c>
      <c r="C165" s="111" t="s">
        <v>23</v>
      </c>
      <c r="D165" s="111" t="s">
        <v>134</v>
      </c>
      <c r="E165" s="111" t="s">
        <v>209</v>
      </c>
      <c r="F165" s="111"/>
      <c r="G165" s="112">
        <v>527.5</v>
      </c>
      <c r="H165" s="65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85"/>
      <c r="Y165" s="69"/>
    </row>
    <row r="166" spans="1:25" ht="32.25" outlineLevel="5" thickBot="1">
      <c r="A166" s="106" t="s">
        <v>213</v>
      </c>
      <c r="B166" s="110">
        <v>951</v>
      </c>
      <c r="C166" s="111" t="s">
        <v>23</v>
      </c>
      <c r="D166" s="111" t="s">
        <v>134</v>
      </c>
      <c r="E166" s="111" t="s">
        <v>210</v>
      </c>
      <c r="F166" s="111"/>
      <c r="G166" s="112">
        <v>2</v>
      </c>
      <c r="H166" s="65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85"/>
      <c r="Y166" s="69"/>
    </row>
    <row r="167" spans="1:25" ht="32.25" outlineLevel="5" thickBot="1">
      <c r="A167" s="5" t="s">
        <v>220</v>
      </c>
      <c r="B167" s="22">
        <v>951</v>
      </c>
      <c r="C167" s="6" t="s">
        <v>23</v>
      </c>
      <c r="D167" s="6" t="s">
        <v>134</v>
      </c>
      <c r="E167" s="6" t="s">
        <v>214</v>
      </c>
      <c r="F167" s="6"/>
      <c r="G167" s="39">
        <f>G168+G169</f>
        <v>188.7</v>
      </c>
      <c r="H167" s="6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85"/>
      <c r="Y167" s="69"/>
    </row>
    <row r="168" spans="1:25" ht="32.25" outlineLevel="5" thickBot="1">
      <c r="A168" s="106" t="s">
        <v>221</v>
      </c>
      <c r="B168" s="110">
        <v>951</v>
      </c>
      <c r="C168" s="111" t="s">
        <v>23</v>
      </c>
      <c r="D168" s="111" t="s">
        <v>134</v>
      </c>
      <c r="E168" s="111" t="s">
        <v>215</v>
      </c>
      <c r="F168" s="111"/>
      <c r="G168" s="112">
        <v>21.6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32.25" outlineLevel="5" thickBot="1">
      <c r="A169" s="106" t="s">
        <v>222</v>
      </c>
      <c r="B169" s="110">
        <v>951</v>
      </c>
      <c r="C169" s="111" t="s">
        <v>23</v>
      </c>
      <c r="D169" s="111" t="s">
        <v>134</v>
      </c>
      <c r="E169" s="111" t="s">
        <v>216</v>
      </c>
      <c r="F169" s="111"/>
      <c r="G169" s="112">
        <v>167.1</v>
      </c>
      <c r="H169" s="6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85"/>
      <c r="Y169" s="69"/>
    </row>
    <row r="170" spans="1:25" ht="16.5" outlineLevel="4" thickBot="1">
      <c r="A170" s="36" t="s">
        <v>71</v>
      </c>
      <c r="B170" s="21">
        <v>951</v>
      </c>
      <c r="C170" s="11" t="s">
        <v>23</v>
      </c>
      <c r="D170" s="11" t="s">
        <v>24</v>
      </c>
      <c r="E170" s="11" t="s">
        <v>5</v>
      </c>
      <c r="F170" s="11"/>
      <c r="G170" s="37">
        <f>G171+G173</f>
        <v>1150.65</v>
      </c>
      <c r="H170" s="37">
        <f aca="true" t="shared" si="35" ref="H170:X170">H171+H172</f>
        <v>0</v>
      </c>
      <c r="I170" s="37">
        <f t="shared" si="35"/>
        <v>0</v>
      </c>
      <c r="J170" s="37">
        <f t="shared" si="35"/>
        <v>0</v>
      </c>
      <c r="K170" s="37">
        <f t="shared" si="35"/>
        <v>0</v>
      </c>
      <c r="L170" s="37">
        <f t="shared" si="35"/>
        <v>0</v>
      </c>
      <c r="M170" s="37">
        <f t="shared" si="35"/>
        <v>0</v>
      </c>
      <c r="N170" s="37">
        <f t="shared" si="35"/>
        <v>0</v>
      </c>
      <c r="O170" s="37">
        <f t="shared" si="35"/>
        <v>0</v>
      </c>
      <c r="P170" s="37">
        <f t="shared" si="35"/>
        <v>0</v>
      </c>
      <c r="Q170" s="37">
        <f t="shared" si="35"/>
        <v>0</v>
      </c>
      <c r="R170" s="37">
        <f t="shared" si="35"/>
        <v>0</v>
      </c>
      <c r="S170" s="37">
        <f t="shared" si="35"/>
        <v>0</v>
      </c>
      <c r="T170" s="37">
        <f t="shared" si="35"/>
        <v>0</v>
      </c>
      <c r="U170" s="37">
        <f t="shared" si="35"/>
        <v>0</v>
      </c>
      <c r="V170" s="37">
        <f t="shared" si="35"/>
        <v>0</v>
      </c>
      <c r="W170" s="37">
        <f t="shared" si="35"/>
        <v>0</v>
      </c>
      <c r="X170" s="37">
        <f t="shared" si="35"/>
        <v>5000</v>
      </c>
      <c r="Y170" s="69">
        <f>X170/G170*100</f>
        <v>434.5370008256203</v>
      </c>
    </row>
    <row r="171" spans="1:25" ht="32.25" outlineLevel="5" thickBot="1">
      <c r="A171" s="113" t="s">
        <v>255</v>
      </c>
      <c r="B171" s="108">
        <v>951</v>
      </c>
      <c r="C171" s="109" t="s">
        <v>23</v>
      </c>
      <c r="D171" s="109" t="s">
        <v>252</v>
      </c>
      <c r="E171" s="109" t="s">
        <v>5</v>
      </c>
      <c r="F171" s="109"/>
      <c r="G171" s="40">
        <f>G172</f>
        <v>540</v>
      </c>
      <c r="H171" s="2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54"/>
      <c r="X171" s="75">
        <v>0</v>
      </c>
      <c r="Y171" s="69">
        <f>X171/G171*100</f>
        <v>0</v>
      </c>
    </row>
    <row r="172" spans="1:25" ht="16.5" outlineLevel="5" thickBot="1">
      <c r="A172" s="5" t="s">
        <v>256</v>
      </c>
      <c r="B172" s="22">
        <v>951</v>
      </c>
      <c r="C172" s="6" t="s">
        <v>23</v>
      </c>
      <c r="D172" s="6" t="s">
        <v>252</v>
      </c>
      <c r="E172" s="6" t="s">
        <v>254</v>
      </c>
      <c r="F172" s="6"/>
      <c r="G172" s="39">
        <v>540</v>
      </c>
      <c r="H172" s="2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54"/>
      <c r="X172" s="75">
        <v>5000</v>
      </c>
      <c r="Y172" s="69">
        <f>X172/G172*100</f>
        <v>925.925925925926</v>
      </c>
    </row>
    <row r="173" spans="1:25" ht="48" outlineLevel="5" thickBot="1">
      <c r="A173" s="113" t="s">
        <v>257</v>
      </c>
      <c r="B173" s="108">
        <v>951</v>
      </c>
      <c r="C173" s="109" t="s">
        <v>23</v>
      </c>
      <c r="D173" s="109" t="s">
        <v>253</v>
      </c>
      <c r="E173" s="109" t="s">
        <v>5</v>
      </c>
      <c r="F173" s="109"/>
      <c r="G173" s="40">
        <f>G174</f>
        <v>610.65</v>
      </c>
      <c r="H173" s="65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85"/>
      <c r="Y173" s="69"/>
    </row>
    <row r="174" spans="1:25" ht="16.5" outlineLevel="5" thickBot="1">
      <c r="A174" s="5" t="s">
        <v>256</v>
      </c>
      <c r="B174" s="22">
        <v>951</v>
      </c>
      <c r="C174" s="6" t="s">
        <v>23</v>
      </c>
      <c r="D174" s="6" t="s">
        <v>253</v>
      </c>
      <c r="E174" s="6" t="s">
        <v>254</v>
      </c>
      <c r="F174" s="6"/>
      <c r="G174" s="39">
        <v>610.65</v>
      </c>
      <c r="H174" s="65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85"/>
      <c r="Y174" s="69"/>
    </row>
    <row r="175" spans="1:25" ht="19.5" outlineLevel="6" thickBot="1">
      <c r="A175" s="32" t="s">
        <v>110</v>
      </c>
      <c r="B175" s="19">
        <v>951</v>
      </c>
      <c r="C175" s="14" t="s">
        <v>109</v>
      </c>
      <c r="D175" s="14" t="s">
        <v>6</v>
      </c>
      <c r="E175" s="14" t="s">
        <v>5</v>
      </c>
      <c r="F175" s="14"/>
      <c r="G175" s="33">
        <f>G185+G190+G177</f>
        <v>10454.1</v>
      </c>
      <c r="H175" s="33">
        <f aca="true" t="shared" si="36" ref="H175:X175">H185+H190</f>
        <v>0</v>
      </c>
      <c r="I175" s="33">
        <f t="shared" si="36"/>
        <v>0</v>
      </c>
      <c r="J175" s="33">
        <f t="shared" si="36"/>
        <v>0</v>
      </c>
      <c r="K175" s="33">
        <f t="shared" si="36"/>
        <v>0</v>
      </c>
      <c r="L175" s="33">
        <f t="shared" si="36"/>
        <v>0</v>
      </c>
      <c r="M175" s="33">
        <f t="shared" si="36"/>
        <v>0</v>
      </c>
      <c r="N175" s="33">
        <f t="shared" si="36"/>
        <v>0</v>
      </c>
      <c r="O175" s="33">
        <f t="shared" si="36"/>
        <v>0</v>
      </c>
      <c r="P175" s="33">
        <f t="shared" si="36"/>
        <v>0</v>
      </c>
      <c r="Q175" s="33">
        <f t="shared" si="36"/>
        <v>0</v>
      </c>
      <c r="R175" s="33">
        <f t="shared" si="36"/>
        <v>0</v>
      </c>
      <c r="S175" s="33">
        <f t="shared" si="36"/>
        <v>0</v>
      </c>
      <c r="T175" s="33">
        <f t="shared" si="36"/>
        <v>0</v>
      </c>
      <c r="U175" s="33">
        <f t="shared" si="36"/>
        <v>0</v>
      </c>
      <c r="V175" s="33">
        <f t="shared" si="36"/>
        <v>0</v>
      </c>
      <c r="W175" s="33">
        <f t="shared" si="36"/>
        <v>0</v>
      </c>
      <c r="X175" s="83">
        <f t="shared" si="36"/>
        <v>1409.01825</v>
      </c>
      <c r="Y175" s="69">
        <f>X175/G175*100</f>
        <v>13.478140155537064</v>
      </c>
    </row>
    <row r="176" spans="1:25" s="148" customFormat="1" ht="20.25" outlineLevel="6" thickBot="1">
      <c r="A176" s="159" t="s">
        <v>71</v>
      </c>
      <c r="B176" s="160">
        <v>952</v>
      </c>
      <c r="C176" s="161" t="s">
        <v>109</v>
      </c>
      <c r="D176" s="161" t="s">
        <v>6</v>
      </c>
      <c r="E176" s="161" t="s">
        <v>5</v>
      </c>
      <c r="F176" s="161"/>
      <c r="G176" s="164">
        <f>G178+G186</f>
        <v>8999.9</v>
      </c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3"/>
      <c r="Y176" s="147"/>
    </row>
    <row r="177" spans="1:25" ht="19.5" outlineLevel="6" thickBot="1">
      <c r="A177" s="90" t="s">
        <v>191</v>
      </c>
      <c r="B177" s="20">
        <v>951</v>
      </c>
      <c r="C177" s="9" t="s">
        <v>41</v>
      </c>
      <c r="D177" s="9" t="s">
        <v>6</v>
      </c>
      <c r="E177" s="9" t="s">
        <v>5</v>
      </c>
      <c r="F177" s="91"/>
      <c r="G177" s="10">
        <f>G180</f>
        <v>8899.9</v>
      </c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83"/>
      <c r="Y177" s="69"/>
    </row>
    <row r="178" spans="1:25" ht="19.5" outlineLevel="6" thickBot="1">
      <c r="A178" s="13" t="s">
        <v>71</v>
      </c>
      <c r="B178" s="20">
        <v>952</v>
      </c>
      <c r="C178" s="9" t="s">
        <v>41</v>
      </c>
      <c r="D178" s="9" t="s">
        <v>6</v>
      </c>
      <c r="E178" s="9" t="s">
        <v>5</v>
      </c>
      <c r="F178" s="91"/>
      <c r="G178" s="10">
        <f>G180</f>
        <v>8899.9</v>
      </c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83"/>
      <c r="Y178" s="69"/>
    </row>
    <row r="179" spans="1:25" ht="32.25" outlineLevel="6" thickBot="1">
      <c r="A179" s="146" t="s">
        <v>310</v>
      </c>
      <c r="B179" s="20">
        <v>953</v>
      </c>
      <c r="C179" s="9" t="s">
        <v>41</v>
      </c>
      <c r="D179" s="9" t="s">
        <v>6</v>
      </c>
      <c r="E179" s="9" t="s">
        <v>5</v>
      </c>
      <c r="F179" s="91"/>
      <c r="G179" s="10">
        <f>G180</f>
        <v>8899.9</v>
      </c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83"/>
      <c r="Y179" s="69"/>
    </row>
    <row r="180" spans="1:25" ht="19.5" outlineLevel="6" thickBot="1">
      <c r="A180" s="90" t="s">
        <v>122</v>
      </c>
      <c r="B180" s="20">
        <v>951</v>
      </c>
      <c r="C180" s="9" t="s">
        <v>41</v>
      </c>
      <c r="D180" s="91" t="s">
        <v>6</v>
      </c>
      <c r="E180" s="9" t="s">
        <v>5</v>
      </c>
      <c r="F180" s="91"/>
      <c r="G180" s="10">
        <f>G183+G184</f>
        <v>8899.9</v>
      </c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83"/>
      <c r="Y180" s="69"/>
    </row>
    <row r="181" spans="1:25" ht="32.25" outlineLevel="6" thickBot="1">
      <c r="A181" s="114" t="s">
        <v>81</v>
      </c>
      <c r="B181" s="108">
        <v>951</v>
      </c>
      <c r="C181" s="109" t="s">
        <v>41</v>
      </c>
      <c r="D181" s="109" t="s">
        <v>6</v>
      </c>
      <c r="E181" s="109" t="s">
        <v>5</v>
      </c>
      <c r="F181" s="115"/>
      <c r="G181" s="16">
        <f>G183+G184</f>
        <v>8899.9</v>
      </c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83"/>
      <c r="Y181" s="69"/>
    </row>
    <row r="182" spans="1:25" ht="19.5" outlineLevel="6" thickBot="1">
      <c r="A182" s="5" t="s">
        <v>259</v>
      </c>
      <c r="B182" s="22">
        <v>951</v>
      </c>
      <c r="C182" s="6" t="s">
        <v>41</v>
      </c>
      <c r="D182" s="92" t="s">
        <v>6</v>
      </c>
      <c r="E182" s="6" t="s">
        <v>5</v>
      </c>
      <c r="F182" s="92"/>
      <c r="G182" s="7">
        <f>G183+G184</f>
        <v>8899.9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83"/>
      <c r="Y182" s="69"/>
    </row>
    <row r="183" spans="1:25" ht="48" outlineLevel="6" thickBot="1">
      <c r="A183" s="116" t="s">
        <v>192</v>
      </c>
      <c r="B183" s="110">
        <v>951</v>
      </c>
      <c r="C183" s="111" t="s">
        <v>41</v>
      </c>
      <c r="D183" s="117" t="s">
        <v>43</v>
      </c>
      <c r="E183" s="111" t="s">
        <v>196</v>
      </c>
      <c r="F183" s="117"/>
      <c r="G183" s="118">
        <v>8199.9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83"/>
      <c r="Y183" s="69"/>
    </row>
    <row r="184" spans="1:25" ht="19.5" outlineLevel="6" thickBot="1">
      <c r="A184" s="116" t="s">
        <v>193</v>
      </c>
      <c r="B184" s="110">
        <v>951</v>
      </c>
      <c r="C184" s="111" t="s">
        <v>41</v>
      </c>
      <c r="D184" s="117" t="s">
        <v>311</v>
      </c>
      <c r="E184" s="111" t="s">
        <v>195</v>
      </c>
      <c r="F184" s="117"/>
      <c r="G184" s="118">
        <v>700</v>
      </c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83"/>
      <c r="Y184" s="69"/>
    </row>
    <row r="185" spans="1:25" ht="32.25" outlineLevel="6" thickBot="1">
      <c r="A185" s="8" t="s">
        <v>149</v>
      </c>
      <c r="B185" s="20">
        <v>951</v>
      </c>
      <c r="C185" s="9" t="s">
        <v>148</v>
      </c>
      <c r="D185" s="9" t="s">
        <v>6</v>
      </c>
      <c r="E185" s="9" t="s">
        <v>5</v>
      </c>
      <c r="F185" s="9"/>
      <c r="G185" s="10">
        <f>G186</f>
        <v>100</v>
      </c>
      <c r="H185" s="10">
        <f aca="true" t="shared" si="37" ref="H185:X186">H186</f>
        <v>0</v>
      </c>
      <c r="I185" s="10">
        <f t="shared" si="37"/>
        <v>0</v>
      </c>
      <c r="J185" s="10">
        <f t="shared" si="37"/>
        <v>0</v>
      </c>
      <c r="K185" s="10">
        <f t="shared" si="37"/>
        <v>0</v>
      </c>
      <c r="L185" s="10">
        <f t="shared" si="37"/>
        <v>0</v>
      </c>
      <c r="M185" s="10">
        <f t="shared" si="37"/>
        <v>0</v>
      </c>
      <c r="N185" s="10">
        <f t="shared" si="37"/>
        <v>0</v>
      </c>
      <c r="O185" s="10">
        <f t="shared" si="37"/>
        <v>0</v>
      </c>
      <c r="P185" s="10">
        <f t="shared" si="37"/>
        <v>0</v>
      </c>
      <c r="Q185" s="10">
        <f t="shared" si="37"/>
        <v>0</v>
      </c>
      <c r="R185" s="10">
        <f t="shared" si="37"/>
        <v>0</v>
      </c>
      <c r="S185" s="10">
        <f t="shared" si="37"/>
        <v>0</v>
      </c>
      <c r="T185" s="10">
        <f t="shared" si="37"/>
        <v>0</v>
      </c>
      <c r="U185" s="10">
        <f t="shared" si="37"/>
        <v>0</v>
      </c>
      <c r="V185" s="10">
        <f t="shared" si="37"/>
        <v>0</v>
      </c>
      <c r="W185" s="10">
        <f t="shared" si="37"/>
        <v>0</v>
      </c>
      <c r="X185" s="76">
        <f t="shared" si="37"/>
        <v>0</v>
      </c>
      <c r="Y185" s="69">
        <f>X185/G185*100</f>
        <v>0</v>
      </c>
    </row>
    <row r="186" spans="1:25" ht="16.5" outlineLevel="6" thickBot="1">
      <c r="A186" s="13" t="s">
        <v>71</v>
      </c>
      <c r="B186" s="21">
        <v>951</v>
      </c>
      <c r="C186" s="11" t="s">
        <v>148</v>
      </c>
      <c r="D186" s="11" t="s">
        <v>24</v>
      </c>
      <c r="E186" s="11" t="s">
        <v>5</v>
      </c>
      <c r="F186" s="11"/>
      <c r="G186" s="12">
        <f>G187</f>
        <v>100</v>
      </c>
      <c r="H186" s="12">
        <f t="shared" si="37"/>
        <v>0</v>
      </c>
      <c r="I186" s="12">
        <f t="shared" si="37"/>
        <v>0</v>
      </c>
      <c r="J186" s="12">
        <f t="shared" si="37"/>
        <v>0</v>
      </c>
      <c r="K186" s="12">
        <f t="shared" si="37"/>
        <v>0</v>
      </c>
      <c r="L186" s="12">
        <f t="shared" si="37"/>
        <v>0</v>
      </c>
      <c r="M186" s="12">
        <f t="shared" si="37"/>
        <v>0</v>
      </c>
      <c r="N186" s="12">
        <f t="shared" si="37"/>
        <v>0</v>
      </c>
      <c r="O186" s="12">
        <f t="shared" si="37"/>
        <v>0</v>
      </c>
      <c r="P186" s="12">
        <f t="shared" si="37"/>
        <v>0</v>
      </c>
      <c r="Q186" s="12">
        <f t="shared" si="37"/>
        <v>0</v>
      </c>
      <c r="R186" s="12">
        <f t="shared" si="37"/>
        <v>0</v>
      </c>
      <c r="S186" s="12">
        <f t="shared" si="37"/>
        <v>0</v>
      </c>
      <c r="T186" s="12">
        <f t="shared" si="37"/>
        <v>0</v>
      </c>
      <c r="U186" s="12">
        <f t="shared" si="37"/>
        <v>0</v>
      </c>
      <c r="V186" s="12">
        <f t="shared" si="37"/>
        <v>0</v>
      </c>
      <c r="W186" s="12">
        <f t="shared" si="37"/>
        <v>0</v>
      </c>
      <c r="X186" s="77">
        <f t="shared" si="37"/>
        <v>0</v>
      </c>
      <c r="Y186" s="69">
        <f>X186/G186*100</f>
        <v>0</v>
      </c>
    </row>
    <row r="187" spans="1:25" ht="32.25" outlineLevel="6" thickBot="1">
      <c r="A187" s="113" t="s">
        <v>261</v>
      </c>
      <c r="B187" s="108">
        <v>951</v>
      </c>
      <c r="C187" s="109" t="s">
        <v>148</v>
      </c>
      <c r="D187" s="109" t="s">
        <v>260</v>
      </c>
      <c r="E187" s="109" t="s">
        <v>5</v>
      </c>
      <c r="F187" s="109"/>
      <c r="G187" s="16">
        <f>G188</f>
        <v>100</v>
      </c>
      <c r="H187" s="27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52"/>
      <c r="X187" s="75">
        <v>0</v>
      </c>
      <c r="Y187" s="69">
        <f>X187/G187*100</f>
        <v>0</v>
      </c>
    </row>
    <row r="188" spans="1:25" ht="32.25" outlineLevel="6" thickBot="1">
      <c r="A188" s="5" t="s">
        <v>220</v>
      </c>
      <c r="B188" s="22">
        <v>951</v>
      </c>
      <c r="C188" s="6" t="s">
        <v>148</v>
      </c>
      <c r="D188" s="6" t="s">
        <v>260</v>
      </c>
      <c r="E188" s="6" t="s">
        <v>214</v>
      </c>
      <c r="F188" s="6"/>
      <c r="G188" s="7">
        <f>G189</f>
        <v>100</v>
      </c>
      <c r="H188" s="89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85"/>
      <c r="Y188" s="69"/>
    </row>
    <row r="189" spans="1:25" ht="32.25" outlineLevel="6" thickBot="1">
      <c r="A189" s="106" t="s">
        <v>222</v>
      </c>
      <c r="B189" s="110">
        <v>951</v>
      </c>
      <c r="C189" s="111" t="s">
        <v>148</v>
      </c>
      <c r="D189" s="111" t="s">
        <v>260</v>
      </c>
      <c r="E189" s="111" t="s">
        <v>216</v>
      </c>
      <c r="F189" s="111"/>
      <c r="G189" s="118">
        <v>100</v>
      </c>
      <c r="H189" s="89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85"/>
      <c r="Y189" s="69"/>
    </row>
    <row r="190" spans="1:25" ht="16.5" outlineLevel="6" thickBot="1">
      <c r="A190" s="34" t="s">
        <v>72</v>
      </c>
      <c r="B190" s="20">
        <v>951</v>
      </c>
      <c r="C190" s="9" t="s">
        <v>25</v>
      </c>
      <c r="D190" s="9" t="s">
        <v>6</v>
      </c>
      <c r="E190" s="9" t="s">
        <v>5</v>
      </c>
      <c r="F190" s="9"/>
      <c r="G190" s="35">
        <f>G191</f>
        <v>1454.2</v>
      </c>
      <c r="H190" s="35">
        <f aca="true" t="shared" si="38" ref="H190:X192">H191</f>
        <v>0</v>
      </c>
      <c r="I190" s="35">
        <f t="shared" si="38"/>
        <v>0</v>
      </c>
      <c r="J190" s="35">
        <f t="shared" si="38"/>
        <v>0</v>
      </c>
      <c r="K190" s="35">
        <f t="shared" si="38"/>
        <v>0</v>
      </c>
      <c r="L190" s="35">
        <f t="shared" si="38"/>
        <v>0</v>
      </c>
      <c r="M190" s="35">
        <f t="shared" si="38"/>
        <v>0</v>
      </c>
      <c r="N190" s="35">
        <f t="shared" si="38"/>
        <v>0</v>
      </c>
      <c r="O190" s="35">
        <f t="shared" si="38"/>
        <v>0</v>
      </c>
      <c r="P190" s="35">
        <f t="shared" si="38"/>
        <v>0</v>
      </c>
      <c r="Q190" s="35">
        <f t="shared" si="38"/>
        <v>0</v>
      </c>
      <c r="R190" s="35">
        <f t="shared" si="38"/>
        <v>0</v>
      </c>
      <c r="S190" s="35">
        <f t="shared" si="38"/>
        <v>0</v>
      </c>
      <c r="T190" s="35">
        <f t="shared" si="38"/>
        <v>0</v>
      </c>
      <c r="U190" s="35">
        <f t="shared" si="38"/>
        <v>0</v>
      </c>
      <c r="V190" s="35">
        <f t="shared" si="38"/>
        <v>0</v>
      </c>
      <c r="W190" s="35">
        <f t="shared" si="38"/>
        <v>0</v>
      </c>
      <c r="X190" s="76">
        <f t="shared" si="38"/>
        <v>1409.01825</v>
      </c>
      <c r="Y190" s="69">
        <f>X190/G190*100</f>
        <v>96.89301677898501</v>
      </c>
    </row>
    <row r="191" spans="1:25" ht="63.75" outlineLevel="6" thickBot="1">
      <c r="A191" s="36" t="s">
        <v>85</v>
      </c>
      <c r="B191" s="21">
        <v>951</v>
      </c>
      <c r="C191" s="11" t="s">
        <v>25</v>
      </c>
      <c r="D191" s="11" t="s">
        <v>86</v>
      </c>
      <c r="E191" s="11" t="s">
        <v>5</v>
      </c>
      <c r="F191" s="11"/>
      <c r="G191" s="37">
        <f>G192</f>
        <v>1454.2</v>
      </c>
      <c r="H191" s="37">
        <f t="shared" si="38"/>
        <v>0</v>
      </c>
      <c r="I191" s="37">
        <f t="shared" si="38"/>
        <v>0</v>
      </c>
      <c r="J191" s="37">
        <f t="shared" si="38"/>
        <v>0</v>
      </c>
      <c r="K191" s="37">
        <f t="shared" si="38"/>
        <v>0</v>
      </c>
      <c r="L191" s="37">
        <f t="shared" si="38"/>
        <v>0</v>
      </c>
      <c r="M191" s="37">
        <f t="shared" si="38"/>
        <v>0</v>
      </c>
      <c r="N191" s="37">
        <f t="shared" si="38"/>
        <v>0</v>
      </c>
      <c r="O191" s="37">
        <f t="shared" si="38"/>
        <v>0</v>
      </c>
      <c r="P191" s="37">
        <f t="shared" si="38"/>
        <v>0</v>
      </c>
      <c r="Q191" s="37">
        <f t="shared" si="38"/>
        <v>0</v>
      </c>
      <c r="R191" s="37">
        <f t="shared" si="38"/>
        <v>0</v>
      </c>
      <c r="S191" s="37">
        <f t="shared" si="38"/>
        <v>0</v>
      </c>
      <c r="T191" s="37">
        <f t="shared" si="38"/>
        <v>0</v>
      </c>
      <c r="U191" s="37">
        <f t="shared" si="38"/>
        <v>0</v>
      </c>
      <c r="V191" s="37">
        <f t="shared" si="38"/>
        <v>0</v>
      </c>
      <c r="W191" s="37">
        <f t="shared" si="38"/>
        <v>0</v>
      </c>
      <c r="X191" s="77">
        <f t="shared" si="38"/>
        <v>1409.01825</v>
      </c>
      <c r="Y191" s="69">
        <f>X191/G191*100</f>
        <v>96.89301677898501</v>
      </c>
    </row>
    <row r="192" spans="1:25" ht="16.5" outlineLevel="6" thickBot="1">
      <c r="A192" s="107" t="s">
        <v>53</v>
      </c>
      <c r="B192" s="108">
        <v>951</v>
      </c>
      <c r="C192" s="109" t="s">
        <v>25</v>
      </c>
      <c r="D192" s="109" t="s">
        <v>10</v>
      </c>
      <c r="E192" s="109" t="s">
        <v>5</v>
      </c>
      <c r="F192" s="109"/>
      <c r="G192" s="40">
        <f>G193+G196</f>
        <v>1454.2</v>
      </c>
      <c r="H192" s="39">
        <f t="shared" si="38"/>
        <v>0</v>
      </c>
      <c r="I192" s="39">
        <f t="shared" si="38"/>
        <v>0</v>
      </c>
      <c r="J192" s="39">
        <f t="shared" si="38"/>
        <v>0</v>
      </c>
      <c r="K192" s="39">
        <f t="shared" si="38"/>
        <v>0</v>
      </c>
      <c r="L192" s="39">
        <f t="shared" si="38"/>
        <v>0</v>
      </c>
      <c r="M192" s="39">
        <f t="shared" si="38"/>
        <v>0</v>
      </c>
      <c r="N192" s="39">
        <f t="shared" si="38"/>
        <v>0</v>
      </c>
      <c r="O192" s="39">
        <f t="shared" si="38"/>
        <v>0</v>
      </c>
      <c r="P192" s="39">
        <f t="shared" si="38"/>
        <v>0</v>
      </c>
      <c r="Q192" s="39">
        <f t="shared" si="38"/>
        <v>0</v>
      </c>
      <c r="R192" s="39">
        <f t="shared" si="38"/>
        <v>0</v>
      </c>
      <c r="S192" s="39">
        <f t="shared" si="38"/>
        <v>0</v>
      </c>
      <c r="T192" s="39">
        <f t="shared" si="38"/>
        <v>0</v>
      </c>
      <c r="U192" s="39">
        <f t="shared" si="38"/>
        <v>0</v>
      </c>
      <c r="V192" s="39">
        <f t="shared" si="38"/>
        <v>0</v>
      </c>
      <c r="W192" s="39">
        <f t="shared" si="38"/>
        <v>0</v>
      </c>
      <c r="X192" s="78">
        <f t="shared" si="38"/>
        <v>1409.01825</v>
      </c>
      <c r="Y192" s="69">
        <f>X192/G192*100</f>
        <v>96.89301677898501</v>
      </c>
    </row>
    <row r="193" spans="1:25" ht="32.25" outlineLevel="6" thickBot="1">
      <c r="A193" s="5" t="s">
        <v>211</v>
      </c>
      <c r="B193" s="22">
        <v>951</v>
      </c>
      <c r="C193" s="6" t="s">
        <v>25</v>
      </c>
      <c r="D193" s="6" t="s">
        <v>10</v>
      </c>
      <c r="E193" s="6" t="s">
        <v>208</v>
      </c>
      <c r="F193" s="6"/>
      <c r="G193" s="39">
        <f>G194+G195</f>
        <v>1438.4</v>
      </c>
      <c r="H193" s="27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52"/>
      <c r="X193" s="75">
        <v>1409.01825</v>
      </c>
      <c r="Y193" s="69">
        <f>X193/G193*100</f>
        <v>97.95733106229143</v>
      </c>
    </row>
    <row r="194" spans="1:25" ht="19.5" outlineLevel="6" thickBot="1">
      <c r="A194" s="106" t="s">
        <v>212</v>
      </c>
      <c r="B194" s="110">
        <v>951</v>
      </c>
      <c r="C194" s="111" t="s">
        <v>25</v>
      </c>
      <c r="D194" s="111" t="s">
        <v>10</v>
      </c>
      <c r="E194" s="111" t="s">
        <v>209</v>
      </c>
      <c r="F194" s="111"/>
      <c r="G194" s="112">
        <v>1437.2</v>
      </c>
      <c r="H194" s="89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85"/>
      <c r="Y194" s="69"/>
    </row>
    <row r="195" spans="1:25" ht="32.25" outlineLevel="6" thickBot="1">
      <c r="A195" s="106" t="s">
        <v>213</v>
      </c>
      <c r="B195" s="110">
        <v>951</v>
      </c>
      <c r="C195" s="111" t="s">
        <v>25</v>
      </c>
      <c r="D195" s="111" t="s">
        <v>10</v>
      </c>
      <c r="E195" s="111" t="s">
        <v>210</v>
      </c>
      <c r="F195" s="111"/>
      <c r="G195" s="112">
        <v>1.2</v>
      </c>
      <c r="H195" s="89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85"/>
      <c r="Y195" s="69"/>
    </row>
    <row r="196" spans="1:25" ht="32.25" outlineLevel="6" thickBot="1">
      <c r="A196" s="5" t="s">
        <v>220</v>
      </c>
      <c r="B196" s="22">
        <v>951</v>
      </c>
      <c r="C196" s="6" t="s">
        <v>25</v>
      </c>
      <c r="D196" s="6" t="s">
        <v>10</v>
      </c>
      <c r="E196" s="6" t="s">
        <v>214</v>
      </c>
      <c r="F196" s="6"/>
      <c r="G196" s="39">
        <f>G197</f>
        <v>15.8</v>
      </c>
      <c r="H196" s="89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85"/>
      <c r="Y196" s="69"/>
    </row>
    <row r="197" spans="1:25" ht="32.25" outlineLevel="6" thickBot="1">
      <c r="A197" s="106" t="s">
        <v>222</v>
      </c>
      <c r="B197" s="110">
        <v>951</v>
      </c>
      <c r="C197" s="111" t="s">
        <v>25</v>
      </c>
      <c r="D197" s="111" t="s">
        <v>10</v>
      </c>
      <c r="E197" s="111" t="s">
        <v>216</v>
      </c>
      <c r="F197" s="111"/>
      <c r="G197" s="112">
        <v>15.8</v>
      </c>
      <c r="H197" s="89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85"/>
      <c r="Y197" s="69"/>
    </row>
    <row r="198" spans="1:25" ht="19.5" outlineLevel="6" thickBot="1">
      <c r="A198" s="32" t="s">
        <v>155</v>
      </c>
      <c r="B198" s="19">
        <v>951</v>
      </c>
      <c r="C198" s="14" t="s">
        <v>108</v>
      </c>
      <c r="D198" s="14" t="s">
        <v>6</v>
      </c>
      <c r="E198" s="14" t="s">
        <v>5</v>
      </c>
      <c r="F198" s="14"/>
      <c r="G198" s="33">
        <f aca="true" t="shared" si="39" ref="G198:X198">G199</f>
        <v>14727.1</v>
      </c>
      <c r="H198" s="33">
        <f t="shared" si="39"/>
        <v>0</v>
      </c>
      <c r="I198" s="33">
        <f t="shared" si="39"/>
        <v>0</v>
      </c>
      <c r="J198" s="33">
        <f t="shared" si="39"/>
        <v>0</v>
      </c>
      <c r="K198" s="33">
        <f t="shared" si="39"/>
        <v>0</v>
      </c>
      <c r="L198" s="33">
        <f t="shared" si="39"/>
        <v>0</v>
      </c>
      <c r="M198" s="33">
        <f t="shared" si="39"/>
        <v>0</v>
      </c>
      <c r="N198" s="33">
        <f t="shared" si="39"/>
        <v>0</v>
      </c>
      <c r="O198" s="33">
        <f t="shared" si="39"/>
        <v>0</v>
      </c>
      <c r="P198" s="33">
        <f t="shared" si="39"/>
        <v>0</v>
      </c>
      <c r="Q198" s="33">
        <f t="shared" si="39"/>
        <v>0</v>
      </c>
      <c r="R198" s="33">
        <f t="shared" si="39"/>
        <v>0</v>
      </c>
      <c r="S198" s="33">
        <f t="shared" si="39"/>
        <v>0</v>
      </c>
      <c r="T198" s="33">
        <f t="shared" si="39"/>
        <v>0</v>
      </c>
      <c r="U198" s="33">
        <f t="shared" si="39"/>
        <v>0</v>
      </c>
      <c r="V198" s="33">
        <f t="shared" si="39"/>
        <v>0</v>
      </c>
      <c r="W198" s="33">
        <f t="shared" si="39"/>
        <v>0</v>
      </c>
      <c r="X198" s="83">
        <f t="shared" si="39"/>
        <v>669.14176</v>
      </c>
      <c r="Y198" s="69">
        <f>X198/G198*100</f>
        <v>4.5436084497287315</v>
      </c>
    </row>
    <row r="199" spans="1:25" ht="16.5" outlineLevel="6" thickBot="1">
      <c r="A199" s="95" t="s">
        <v>73</v>
      </c>
      <c r="B199" s="20">
        <v>951</v>
      </c>
      <c r="C199" s="9" t="s">
        <v>26</v>
      </c>
      <c r="D199" s="9" t="s">
        <v>6</v>
      </c>
      <c r="E199" s="9" t="s">
        <v>5</v>
      </c>
      <c r="F199" s="9"/>
      <c r="G199" s="10">
        <f>G213+G203+G208</f>
        <v>14727.1</v>
      </c>
      <c r="H199" s="10">
        <f aca="true" t="shared" si="40" ref="H199:X199">H213</f>
        <v>0</v>
      </c>
      <c r="I199" s="10">
        <f t="shared" si="40"/>
        <v>0</v>
      </c>
      <c r="J199" s="10">
        <f t="shared" si="40"/>
        <v>0</v>
      </c>
      <c r="K199" s="10">
        <f t="shared" si="40"/>
        <v>0</v>
      </c>
      <c r="L199" s="10">
        <f t="shared" si="40"/>
        <v>0</v>
      </c>
      <c r="M199" s="10">
        <f t="shared" si="40"/>
        <v>0</v>
      </c>
      <c r="N199" s="10">
        <f t="shared" si="40"/>
        <v>0</v>
      </c>
      <c r="O199" s="10">
        <f t="shared" si="40"/>
        <v>0</v>
      </c>
      <c r="P199" s="10">
        <f t="shared" si="40"/>
        <v>0</v>
      </c>
      <c r="Q199" s="10">
        <f t="shared" si="40"/>
        <v>0</v>
      </c>
      <c r="R199" s="10">
        <f t="shared" si="40"/>
        <v>0</v>
      </c>
      <c r="S199" s="10">
        <f t="shared" si="40"/>
        <v>0</v>
      </c>
      <c r="T199" s="10">
        <f t="shared" si="40"/>
        <v>0</v>
      </c>
      <c r="U199" s="10">
        <f t="shared" si="40"/>
        <v>0</v>
      </c>
      <c r="V199" s="10">
        <f t="shared" si="40"/>
        <v>0</v>
      </c>
      <c r="W199" s="10">
        <f t="shared" si="40"/>
        <v>0</v>
      </c>
      <c r="X199" s="76">
        <f t="shared" si="40"/>
        <v>669.14176</v>
      </c>
      <c r="Y199" s="69">
        <f>X199/G199*100</f>
        <v>4.5436084497287315</v>
      </c>
    </row>
    <row r="200" spans="1:25" s="148" customFormat="1" ht="16.5" outlineLevel="6" thickBot="1">
      <c r="A200" s="13" t="s">
        <v>71</v>
      </c>
      <c r="B200" s="21">
        <v>951</v>
      </c>
      <c r="C200" s="11" t="s">
        <v>26</v>
      </c>
      <c r="D200" s="11" t="s">
        <v>6</v>
      </c>
      <c r="E200" s="11" t="s">
        <v>5</v>
      </c>
      <c r="F200" s="11"/>
      <c r="G200" s="12">
        <f>G213+G201</f>
        <v>14727.1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77"/>
      <c r="Y200" s="147"/>
    </row>
    <row r="201" spans="1:25" s="148" customFormat="1" ht="16.5" outlineLevel="6" thickBot="1">
      <c r="A201" s="13" t="s">
        <v>304</v>
      </c>
      <c r="B201" s="21">
        <v>951</v>
      </c>
      <c r="C201" s="11" t="s">
        <v>26</v>
      </c>
      <c r="D201" s="11" t="s">
        <v>6</v>
      </c>
      <c r="E201" s="11" t="s">
        <v>5</v>
      </c>
      <c r="F201" s="11"/>
      <c r="G201" s="12">
        <f>G202</f>
        <v>13627.1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77"/>
      <c r="Y201" s="147"/>
    </row>
    <row r="202" spans="1:25" s="148" customFormat="1" ht="32.25" outlineLevel="6" thickBot="1">
      <c r="A202" s="13" t="s">
        <v>305</v>
      </c>
      <c r="B202" s="21">
        <v>951</v>
      </c>
      <c r="C202" s="11" t="s">
        <v>26</v>
      </c>
      <c r="D202" s="11" t="s">
        <v>6</v>
      </c>
      <c r="E202" s="11" t="s">
        <v>5</v>
      </c>
      <c r="F202" s="11"/>
      <c r="G202" s="12">
        <f>G203+G208</f>
        <v>13627.1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77"/>
      <c r="Y202" s="147"/>
    </row>
    <row r="203" spans="1:25" ht="32.25" outlineLevel="6" thickBot="1">
      <c r="A203" s="8" t="s">
        <v>194</v>
      </c>
      <c r="B203" s="20">
        <v>951</v>
      </c>
      <c r="C203" s="9" t="s">
        <v>26</v>
      </c>
      <c r="D203" s="9" t="s">
        <v>6</v>
      </c>
      <c r="E203" s="9" t="s">
        <v>5</v>
      </c>
      <c r="F203" s="9"/>
      <c r="G203" s="10">
        <f>G204</f>
        <v>11060.2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76"/>
      <c r="Y203" s="69"/>
    </row>
    <row r="204" spans="1:25" ht="32.25" outlineLevel="6" thickBot="1">
      <c r="A204" s="113" t="s">
        <v>81</v>
      </c>
      <c r="B204" s="108">
        <v>951</v>
      </c>
      <c r="C204" s="109" t="s">
        <v>26</v>
      </c>
      <c r="D204" s="109" t="s">
        <v>6</v>
      </c>
      <c r="E204" s="109" t="s">
        <v>5</v>
      </c>
      <c r="F204" s="109"/>
      <c r="G204" s="16">
        <f>G205</f>
        <v>11060.2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76"/>
      <c r="Y204" s="69"/>
    </row>
    <row r="205" spans="1:25" ht="16.5" outlineLevel="6" thickBot="1">
      <c r="A205" s="5" t="s">
        <v>259</v>
      </c>
      <c r="B205" s="22">
        <v>951</v>
      </c>
      <c r="C205" s="6" t="s">
        <v>26</v>
      </c>
      <c r="D205" s="6" t="s">
        <v>6</v>
      </c>
      <c r="E205" s="6" t="s">
        <v>5</v>
      </c>
      <c r="F205" s="6"/>
      <c r="G205" s="7">
        <f>G206+G207</f>
        <v>11060.2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76"/>
      <c r="Y205" s="69"/>
    </row>
    <row r="206" spans="1:25" ht="66" customHeight="1" outlineLevel="6" thickBot="1">
      <c r="A206" s="119" t="s">
        <v>192</v>
      </c>
      <c r="B206" s="110">
        <v>951</v>
      </c>
      <c r="C206" s="111" t="s">
        <v>26</v>
      </c>
      <c r="D206" s="111" t="s">
        <v>37</v>
      </c>
      <c r="E206" s="111" t="s">
        <v>196</v>
      </c>
      <c r="F206" s="111"/>
      <c r="G206" s="118">
        <v>11060.2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76"/>
      <c r="Y206" s="69"/>
    </row>
    <row r="207" spans="1:25" ht="16.5" outlineLevel="6" thickBot="1">
      <c r="A207" s="116" t="s">
        <v>193</v>
      </c>
      <c r="B207" s="110">
        <v>951</v>
      </c>
      <c r="C207" s="111" t="s">
        <v>26</v>
      </c>
      <c r="D207" s="111" t="s">
        <v>312</v>
      </c>
      <c r="E207" s="111" t="s">
        <v>195</v>
      </c>
      <c r="F207" s="111"/>
      <c r="G207" s="118">
        <v>0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76"/>
      <c r="Y207" s="69"/>
    </row>
    <row r="208" spans="1:25" ht="16.5" outlineLevel="6" thickBot="1">
      <c r="A208" s="95" t="s">
        <v>123</v>
      </c>
      <c r="B208" s="20">
        <v>951</v>
      </c>
      <c r="C208" s="9" t="s">
        <v>26</v>
      </c>
      <c r="D208" s="9" t="s">
        <v>6</v>
      </c>
      <c r="E208" s="9" t="s">
        <v>5</v>
      </c>
      <c r="F208" s="9"/>
      <c r="G208" s="10">
        <f>G209</f>
        <v>2566.9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76"/>
      <c r="Y208" s="69"/>
    </row>
    <row r="209" spans="1:25" ht="32.25" outlineLevel="6" thickBot="1">
      <c r="A209" s="113" t="s">
        <v>81</v>
      </c>
      <c r="B209" s="108">
        <v>951</v>
      </c>
      <c r="C209" s="109" t="s">
        <v>26</v>
      </c>
      <c r="D209" s="109" t="s">
        <v>6</v>
      </c>
      <c r="E209" s="109" t="s">
        <v>5</v>
      </c>
      <c r="F209" s="109"/>
      <c r="G209" s="16">
        <f>G210</f>
        <v>2566.9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76"/>
      <c r="Y209" s="69"/>
    </row>
    <row r="210" spans="1:25" ht="16.5" outlineLevel="6" thickBot="1">
      <c r="A210" s="5" t="s">
        <v>259</v>
      </c>
      <c r="B210" s="22">
        <v>951</v>
      </c>
      <c r="C210" s="6" t="s">
        <v>26</v>
      </c>
      <c r="D210" s="6" t="s">
        <v>6</v>
      </c>
      <c r="E210" s="6" t="s">
        <v>5</v>
      </c>
      <c r="F210" s="6"/>
      <c r="G210" s="7">
        <f>G211+G212</f>
        <v>2566.9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76"/>
      <c r="Y210" s="69"/>
    </row>
    <row r="211" spans="1:25" ht="48" outlineLevel="6" thickBot="1">
      <c r="A211" s="119" t="s">
        <v>192</v>
      </c>
      <c r="B211" s="110">
        <v>951</v>
      </c>
      <c r="C211" s="111" t="s">
        <v>26</v>
      </c>
      <c r="D211" s="111" t="s">
        <v>38</v>
      </c>
      <c r="E211" s="111" t="s">
        <v>196</v>
      </c>
      <c r="F211" s="111"/>
      <c r="G211" s="118">
        <v>2366.9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76"/>
      <c r="Y211" s="69"/>
    </row>
    <row r="212" spans="1:25" ht="16.5" outlineLevel="6" thickBot="1">
      <c r="A212" s="116" t="s">
        <v>193</v>
      </c>
      <c r="B212" s="110">
        <v>951</v>
      </c>
      <c r="C212" s="111" t="s">
        <v>26</v>
      </c>
      <c r="D212" s="111" t="s">
        <v>312</v>
      </c>
      <c r="E212" s="111" t="s">
        <v>195</v>
      </c>
      <c r="F212" s="111"/>
      <c r="G212" s="118">
        <v>200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76"/>
      <c r="Y212" s="69"/>
    </row>
    <row r="213" spans="1:25" ht="16.5" outlineLevel="6" thickBot="1">
      <c r="A213" s="13" t="s">
        <v>71</v>
      </c>
      <c r="B213" s="21">
        <v>951</v>
      </c>
      <c r="C213" s="11" t="s">
        <v>26</v>
      </c>
      <c r="D213" s="11" t="s">
        <v>24</v>
      </c>
      <c r="E213" s="11" t="s">
        <v>5</v>
      </c>
      <c r="F213" s="11"/>
      <c r="G213" s="12">
        <f>G214+G217+G220+G223</f>
        <v>1100</v>
      </c>
      <c r="H213" s="12">
        <f aca="true" t="shared" si="41" ref="H213:X213">H214</f>
        <v>0</v>
      </c>
      <c r="I213" s="12">
        <f t="shared" si="41"/>
        <v>0</v>
      </c>
      <c r="J213" s="12">
        <f t="shared" si="41"/>
        <v>0</v>
      </c>
      <c r="K213" s="12">
        <f t="shared" si="41"/>
        <v>0</v>
      </c>
      <c r="L213" s="12">
        <f t="shared" si="41"/>
        <v>0</v>
      </c>
      <c r="M213" s="12">
        <f t="shared" si="41"/>
        <v>0</v>
      </c>
      <c r="N213" s="12">
        <f t="shared" si="41"/>
        <v>0</v>
      </c>
      <c r="O213" s="12">
        <f t="shared" si="41"/>
        <v>0</v>
      </c>
      <c r="P213" s="12">
        <f t="shared" si="41"/>
        <v>0</v>
      </c>
      <c r="Q213" s="12">
        <f t="shared" si="41"/>
        <v>0</v>
      </c>
      <c r="R213" s="12">
        <f t="shared" si="41"/>
        <v>0</v>
      </c>
      <c r="S213" s="12">
        <f t="shared" si="41"/>
        <v>0</v>
      </c>
      <c r="T213" s="12">
        <f t="shared" si="41"/>
        <v>0</v>
      </c>
      <c r="U213" s="12">
        <f t="shared" si="41"/>
        <v>0</v>
      </c>
      <c r="V213" s="12">
        <f t="shared" si="41"/>
        <v>0</v>
      </c>
      <c r="W213" s="12">
        <f t="shared" si="41"/>
        <v>0</v>
      </c>
      <c r="X213" s="77">
        <f t="shared" si="41"/>
        <v>669.14176</v>
      </c>
      <c r="Y213" s="69">
        <f>X213/G213*100</f>
        <v>60.83106909090908</v>
      </c>
    </row>
    <row r="214" spans="1:25" ht="32.25" outlineLevel="6" thickBot="1">
      <c r="A214" s="113" t="s">
        <v>263</v>
      </c>
      <c r="B214" s="108">
        <v>951</v>
      </c>
      <c r="C214" s="109" t="s">
        <v>26</v>
      </c>
      <c r="D214" s="109" t="s">
        <v>262</v>
      </c>
      <c r="E214" s="109" t="s">
        <v>5</v>
      </c>
      <c r="F214" s="109"/>
      <c r="G214" s="16">
        <f>G215</f>
        <v>350</v>
      </c>
      <c r="H214" s="27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52"/>
      <c r="X214" s="75">
        <v>669.14176</v>
      </c>
      <c r="Y214" s="69">
        <f>X214/G214*100</f>
        <v>191.18336</v>
      </c>
    </row>
    <row r="215" spans="1:25" ht="32.25" outlineLevel="6" thickBot="1">
      <c r="A215" s="5" t="s">
        <v>220</v>
      </c>
      <c r="B215" s="22">
        <v>951</v>
      </c>
      <c r="C215" s="6" t="s">
        <v>26</v>
      </c>
      <c r="D215" s="6" t="s">
        <v>262</v>
      </c>
      <c r="E215" s="6" t="s">
        <v>214</v>
      </c>
      <c r="F215" s="6"/>
      <c r="G215" s="7">
        <f>G216</f>
        <v>350</v>
      </c>
      <c r="H215" s="89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85"/>
      <c r="Y215" s="69"/>
    </row>
    <row r="216" spans="1:25" ht="32.25" outlineLevel="6" thickBot="1">
      <c r="A216" s="106" t="s">
        <v>222</v>
      </c>
      <c r="B216" s="110">
        <v>951</v>
      </c>
      <c r="C216" s="111" t="s">
        <v>26</v>
      </c>
      <c r="D216" s="111" t="s">
        <v>262</v>
      </c>
      <c r="E216" s="111" t="s">
        <v>216</v>
      </c>
      <c r="F216" s="111"/>
      <c r="G216" s="118">
        <v>350</v>
      </c>
      <c r="H216" s="89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85"/>
      <c r="Y216" s="69"/>
    </row>
    <row r="217" spans="1:25" ht="19.5" outlineLevel="6" thickBot="1">
      <c r="A217" s="113" t="s">
        <v>264</v>
      </c>
      <c r="B217" s="108">
        <v>951</v>
      </c>
      <c r="C217" s="109" t="s">
        <v>26</v>
      </c>
      <c r="D217" s="109" t="s">
        <v>268</v>
      </c>
      <c r="E217" s="109" t="s">
        <v>5</v>
      </c>
      <c r="F217" s="109"/>
      <c r="G217" s="16">
        <f>G218</f>
        <v>300</v>
      </c>
      <c r="H217" s="89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85"/>
      <c r="Y217" s="69"/>
    </row>
    <row r="218" spans="1:25" ht="32.25" outlineLevel="6" thickBot="1">
      <c r="A218" s="5" t="s">
        <v>220</v>
      </c>
      <c r="B218" s="22">
        <v>951</v>
      </c>
      <c r="C218" s="6" t="s">
        <v>26</v>
      </c>
      <c r="D218" s="6" t="s">
        <v>268</v>
      </c>
      <c r="E218" s="6" t="s">
        <v>214</v>
      </c>
      <c r="F218" s="6"/>
      <c r="G218" s="7">
        <f>G219</f>
        <v>300</v>
      </c>
      <c r="H218" s="89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85"/>
      <c r="Y218" s="69"/>
    </row>
    <row r="219" spans="1:25" ht="32.25" outlineLevel="6" thickBot="1">
      <c r="A219" s="106" t="s">
        <v>222</v>
      </c>
      <c r="B219" s="110">
        <v>951</v>
      </c>
      <c r="C219" s="111" t="s">
        <v>26</v>
      </c>
      <c r="D219" s="111" t="s">
        <v>268</v>
      </c>
      <c r="E219" s="111" t="s">
        <v>216</v>
      </c>
      <c r="F219" s="111"/>
      <c r="G219" s="118">
        <v>300</v>
      </c>
      <c r="H219" s="89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85"/>
      <c r="Y219" s="69"/>
    </row>
    <row r="220" spans="1:25" ht="19.5" outlineLevel="6" thickBot="1">
      <c r="A220" s="113" t="s">
        <v>265</v>
      </c>
      <c r="B220" s="108">
        <v>951</v>
      </c>
      <c r="C220" s="109" t="s">
        <v>26</v>
      </c>
      <c r="D220" s="109" t="s">
        <v>269</v>
      </c>
      <c r="E220" s="109" t="s">
        <v>5</v>
      </c>
      <c r="F220" s="109"/>
      <c r="G220" s="16">
        <f>G221</f>
        <v>200</v>
      </c>
      <c r="H220" s="89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85"/>
      <c r="Y220" s="69"/>
    </row>
    <row r="221" spans="1:25" ht="32.25" outlineLevel="6" thickBot="1">
      <c r="A221" s="5" t="s">
        <v>220</v>
      </c>
      <c r="B221" s="22">
        <v>951</v>
      </c>
      <c r="C221" s="6" t="s">
        <v>26</v>
      </c>
      <c r="D221" s="6" t="s">
        <v>269</v>
      </c>
      <c r="E221" s="6" t="s">
        <v>214</v>
      </c>
      <c r="F221" s="6"/>
      <c r="G221" s="7">
        <f>G222</f>
        <v>200</v>
      </c>
      <c r="H221" s="89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85"/>
      <c r="Y221" s="69"/>
    </row>
    <row r="222" spans="1:25" ht="32.25" outlineLevel="6" thickBot="1">
      <c r="A222" s="106" t="s">
        <v>222</v>
      </c>
      <c r="B222" s="110">
        <v>951</v>
      </c>
      <c r="C222" s="111" t="s">
        <v>26</v>
      </c>
      <c r="D222" s="111" t="s">
        <v>269</v>
      </c>
      <c r="E222" s="111" t="s">
        <v>216</v>
      </c>
      <c r="F222" s="111"/>
      <c r="G222" s="118">
        <v>200</v>
      </c>
      <c r="H222" s="89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85"/>
      <c r="Y222" s="69"/>
    </row>
    <row r="223" spans="1:25" ht="19.5" outlineLevel="6" thickBot="1">
      <c r="A223" s="113" t="s">
        <v>266</v>
      </c>
      <c r="B223" s="108">
        <v>951</v>
      </c>
      <c r="C223" s="109" t="s">
        <v>26</v>
      </c>
      <c r="D223" s="109" t="s">
        <v>270</v>
      </c>
      <c r="E223" s="109" t="s">
        <v>5</v>
      </c>
      <c r="F223" s="109"/>
      <c r="G223" s="16">
        <f>G224</f>
        <v>250</v>
      </c>
      <c r="H223" s="89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85"/>
      <c r="Y223" s="69"/>
    </row>
    <row r="224" spans="1:25" ht="19.5" outlineLevel="6" thickBot="1">
      <c r="A224" s="113" t="s">
        <v>267</v>
      </c>
      <c r="B224" s="108">
        <v>951</v>
      </c>
      <c r="C224" s="109" t="s">
        <v>26</v>
      </c>
      <c r="D224" s="109" t="s">
        <v>271</v>
      </c>
      <c r="E224" s="109" t="s">
        <v>5</v>
      </c>
      <c r="F224" s="109"/>
      <c r="G224" s="16">
        <f>G225</f>
        <v>250</v>
      </c>
      <c r="H224" s="89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85"/>
      <c r="Y224" s="69"/>
    </row>
    <row r="225" spans="1:25" ht="32.25" outlineLevel="6" thickBot="1">
      <c r="A225" s="5" t="s">
        <v>220</v>
      </c>
      <c r="B225" s="22">
        <v>951</v>
      </c>
      <c r="C225" s="6" t="s">
        <v>26</v>
      </c>
      <c r="D225" s="6" t="s">
        <v>271</v>
      </c>
      <c r="E225" s="6" t="s">
        <v>214</v>
      </c>
      <c r="F225" s="6"/>
      <c r="G225" s="7">
        <f>G226</f>
        <v>250</v>
      </c>
      <c r="H225" s="8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85"/>
      <c r="Y225" s="69"/>
    </row>
    <row r="226" spans="1:25" ht="32.25" outlineLevel="6" thickBot="1">
      <c r="A226" s="106" t="s">
        <v>222</v>
      </c>
      <c r="B226" s="110">
        <v>951</v>
      </c>
      <c r="C226" s="111" t="s">
        <v>26</v>
      </c>
      <c r="D226" s="111" t="s">
        <v>271</v>
      </c>
      <c r="E226" s="111" t="s">
        <v>216</v>
      </c>
      <c r="F226" s="111"/>
      <c r="G226" s="118">
        <v>250</v>
      </c>
      <c r="H226" s="8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85"/>
      <c r="Y226" s="69"/>
    </row>
    <row r="227" spans="1:25" ht="19.5" outlineLevel="6" thickBot="1">
      <c r="A227" s="32" t="s">
        <v>107</v>
      </c>
      <c r="B227" s="19">
        <v>951</v>
      </c>
      <c r="C227" s="14" t="s">
        <v>106</v>
      </c>
      <c r="D227" s="14" t="s">
        <v>6</v>
      </c>
      <c r="E227" s="14" t="s">
        <v>5</v>
      </c>
      <c r="F227" s="14"/>
      <c r="G227" s="33">
        <f>G228+G233</f>
        <v>1369.3</v>
      </c>
      <c r="H227" s="33">
        <f aca="true" t="shared" si="42" ref="H227:X227">H228+H233</f>
        <v>0</v>
      </c>
      <c r="I227" s="33">
        <f t="shared" si="42"/>
        <v>0</v>
      </c>
      <c r="J227" s="33">
        <f t="shared" si="42"/>
        <v>0</v>
      </c>
      <c r="K227" s="33">
        <f t="shared" si="42"/>
        <v>0</v>
      </c>
      <c r="L227" s="33">
        <f t="shared" si="42"/>
        <v>0</v>
      </c>
      <c r="M227" s="33">
        <f t="shared" si="42"/>
        <v>0</v>
      </c>
      <c r="N227" s="33">
        <f t="shared" si="42"/>
        <v>0</v>
      </c>
      <c r="O227" s="33">
        <f t="shared" si="42"/>
        <v>0</v>
      </c>
      <c r="P227" s="33">
        <f t="shared" si="42"/>
        <v>0</v>
      </c>
      <c r="Q227" s="33">
        <f t="shared" si="42"/>
        <v>0</v>
      </c>
      <c r="R227" s="33">
        <f t="shared" si="42"/>
        <v>0</v>
      </c>
      <c r="S227" s="33">
        <f t="shared" si="42"/>
        <v>0</v>
      </c>
      <c r="T227" s="33">
        <f t="shared" si="42"/>
        <v>0</v>
      </c>
      <c r="U227" s="33">
        <f t="shared" si="42"/>
        <v>0</v>
      </c>
      <c r="V227" s="33">
        <f t="shared" si="42"/>
        <v>0</v>
      </c>
      <c r="W227" s="33">
        <f t="shared" si="42"/>
        <v>0</v>
      </c>
      <c r="X227" s="83">
        <f t="shared" si="42"/>
        <v>241.07674</v>
      </c>
      <c r="Y227" s="69">
        <f>X227/G227*100</f>
        <v>17.605838019425985</v>
      </c>
    </row>
    <row r="228" spans="1:25" ht="16.5" outlineLevel="6" thickBot="1">
      <c r="A228" s="34" t="s">
        <v>77</v>
      </c>
      <c r="B228" s="20">
        <v>951</v>
      </c>
      <c r="C228" s="9" t="s">
        <v>29</v>
      </c>
      <c r="D228" s="9" t="s">
        <v>6</v>
      </c>
      <c r="E228" s="9" t="s">
        <v>5</v>
      </c>
      <c r="F228" s="9"/>
      <c r="G228" s="35">
        <f>G229</f>
        <v>187.1</v>
      </c>
      <c r="H228" s="35">
        <f aca="true" t="shared" si="43" ref="H228:X230">H229</f>
        <v>0</v>
      </c>
      <c r="I228" s="35">
        <f t="shared" si="43"/>
        <v>0</v>
      </c>
      <c r="J228" s="35">
        <f t="shared" si="43"/>
        <v>0</v>
      </c>
      <c r="K228" s="35">
        <f t="shared" si="43"/>
        <v>0</v>
      </c>
      <c r="L228" s="35">
        <f t="shared" si="43"/>
        <v>0</v>
      </c>
      <c r="M228" s="35">
        <f t="shared" si="43"/>
        <v>0</v>
      </c>
      <c r="N228" s="35">
        <f t="shared" si="43"/>
        <v>0</v>
      </c>
      <c r="O228" s="35">
        <f t="shared" si="43"/>
        <v>0</v>
      </c>
      <c r="P228" s="35">
        <f t="shared" si="43"/>
        <v>0</v>
      </c>
      <c r="Q228" s="35">
        <f t="shared" si="43"/>
        <v>0</v>
      </c>
      <c r="R228" s="35">
        <f t="shared" si="43"/>
        <v>0</v>
      </c>
      <c r="S228" s="35">
        <f t="shared" si="43"/>
        <v>0</v>
      </c>
      <c r="T228" s="35">
        <f t="shared" si="43"/>
        <v>0</v>
      </c>
      <c r="U228" s="35">
        <f t="shared" si="43"/>
        <v>0</v>
      </c>
      <c r="V228" s="35">
        <f t="shared" si="43"/>
        <v>0</v>
      </c>
      <c r="W228" s="35">
        <f t="shared" si="43"/>
        <v>0</v>
      </c>
      <c r="X228" s="76">
        <f t="shared" si="43"/>
        <v>178.07376</v>
      </c>
      <c r="Y228" s="69">
        <f>X228/G228*100</f>
        <v>95.17571352218064</v>
      </c>
    </row>
    <row r="229" spans="1:25" ht="32.25" outlineLevel="6" thickBot="1">
      <c r="A229" s="36" t="s">
        <v>103</v>
      </c>
      <c r="B229" s="21">
        <v>951</v>
      </c>
      <c r="C229" s="11" t="s">
        <v>29</v>
      </c>
      <c r="D229" s="11" t="s">
        <v>102</v>
      </c>
      <c r="E229" s="11" t="s">
        <v>5</v>
      </c>
      <c r="F229" s="11"/>
      <c r="G229" s="37">
        <f>G230</f>
        <v>187.1</v>
      </c>
      <c r="H229" s="37">
        <f t="shared" si="43"/>
        <v>0</v>
      </c>
      <c r="I229" s="37">
        <f t="shared" si="43"/>
        <v>0</v>
      </c>
      <c r="J229" s="37">
        <f t="shared" si="43"/>
        <v>0</v>
      </c>
      <c r="K229" s="37">
        <f t="shared" si="43"/>
        <v>0</v>
      </c>
      <c r="L229" s="37">
        <f t="shared" si="43"/>
        <v>0</v>
      </c>
      <c r="M229" s="37">
        <f t="shared" si="43"/>
        <v>0</v>
      </c>
      <c r="N229" s="37">
        <f t="shared" si="43"/>
        <v>0</v>
      </c>
      <c r="O229" s="37">
        <f t="shared" si="43"/>
        <v>0</v>
      </c>
      <c r="P229" s="37">
        <f t="shared" si="43"/>
        <v>0</v>
      </c>
      <c r="Q229" s="37">
        <f t="shared" si="43"/>
        <v>0</v>
      </c>
      <c r="R229" s="37">
        <f t="shared" si="43"/>
        <v>0</v>
      </c>
      <c r="S229" s="37">
        <f t="shared" si="43"/>
        <v>0</v>
      </c>
      <c r="T229" s="37">
        <f t="shared" si="43"/>
        <v>0</v>
      </c>
      <c r="U229" s="37">
        <f t="shared" si="43"/>
        <v>0</v>
      </c>
      <c r="V229" s="37">
        <f t="shared" si="43"/>
        <v>0</v>
      </c>
      <c r="W229" s="37">
        <f t="shared" si="43"/>
        <v>0</v>
      </c>
      <c r="X229" s="77">
        <f t="shared" si="43"/>
        <v>178.07376</v>
      </c>
      <c r="Y229" s="69">
        <f>X229/G229*100</f>
        <v>95.17571352218064</v>
      </c>
    </row>
    <row r="230" spans="1:25" ht="32.25" outlineLevel="6" thickBot="1">
      <c r="A230" s="107" t="s">
        <v>78</v>
      </c>
      <c r="B230" s="108">
        <v>951</v>
      </c>
      <c r="C230" s="109" t="s">
        <v>29</v>
      </c>
      <c r="D230" s="109" t="s">
        <v>30</v>
      </c>
      <c r="E230" s="109" t="s">
        <v>5</v>
      </c>
      <c r="F230" s="109"/>
      <c r="G230" s="40">
        <f>G231</f>
        <v>187.1</v>
      </c>
      <c r="H230" s="39">
        <f t="shared" si="43"/>
        <v>0</v>
      </c>
      <c r="I230" s="39">
        <f t="shared" si="43"/>
        <v>0</v>
      </c>
      <c r="J230" s="39">
        <f t="shared" si="43"/>
        <v>0</v>
      </c>
      <c r="K230" s="39">
        <f t="shared" si="43"/>
        <v>0</v>
      </c>
      <c r="L230" s="39">
        <f t="shared" si="43"/>
        <v>0</v>
      </c>
      <c r="M230" s="39">
        <f t="shared" si="43"/>
        <v>0</v>
      </c>
      <c r="N230" s="39">
        <f t="shared" si="43"/>
        <v>0</v>
      </c>
      <c r="O230" s="39">
        <f t="shared" si="43"/>
        <v>0</v>
      </c>
      <c r="P230" s="39">
        <f t="shared" si="43"/>
        <v>0</v>
      </c>
      <c r="Q230" s="39">
        <f t="shared" si="43"/>
        <v>0</v>
      </c>
      <c r="R230" s="39">
        <f t="shared" si="43"/>
        <v>0</v>
      </c>
      <c r="S230" s="39">
        <f t="shared" si="43"/>
        <v>0</v>
      </c>
      <c r="T230" s="39">
        <f t="shared" si="43"/>
        <v>0</v>
      </c>
      <c r="U230" s="39">
        <f t="shared" si="43"/>
        <v>0</v>
      </c>
      <c r="V230" s="39">
        <f t="shared" si="43"/>
        <v>0</v>
      </c>
      <c r="W230" s="39">
        <f t="shared" si="43"/>
        <v>0</v>
      </c>
      <c r="X230" s="78">
        <f t="shared" si="43"/>
        <v>178.07376</v>
      </c>
      <c r="Y230" s="69">
        <f>X230/G230*100</f>
        <v>95.17571352218064</v>
      </c>
    </row>
    <row r="231" spans="1:25" ht="32.25" outlineLevel="6" thickBot="1">
      <c r="A231" s="5" t="s">
        <v>274</v>
      </c>
      <c r="B231" s="22">
        <v>951</v>
      </c>
      <c r="C231" s="6" t="s">
        <v>29</v>
      </c>
      <c r="D231" s="6" t="s">
        <v>30</v>
      </c>
      <c r="E231" s="6" t="s">
        <v>272</v>
      </c>
      <c r="F231" s="6"/>
      <c r="G231" s="39">
        <f>G232</f>
        <v>187.1</v>
      </c>
      <c r="H231" s="27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52"/>
      <c r="X231" s="75">
        <v>178.07376</v>
      </c>
      <c r="Y231" s="69">
        <f>X231/G231*100</f>
        <v>95.17571352218064</v>
      </c>
    </row>
    <row r="232" spans="1:25" ht="32.25" outlineLevel="6" thickBot="1">
      <c r="A232" s="106" t="s">
        <v>275</v>
      </c>
      <c r="B232" s="110">
        <v>951</v>
      </c>
      <c r="C232" s="111" t="s">
        <v>29</v>
      </c>
      <c r="D232" s="111" t="s">
        <v>30</v>
      </c>
      <c r="E232" s="111" t="s">
        <v>273</v>
      </c>
      <c r="F232" s="111"/>
      <c r="G232" s="112">
        <v>187.1</v>
      </c>
      <c r="H232" s="89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85"/>
      <c r="Y232" s="69"/>
    </row>
    <row r="233" spans="1:25" ht="16.5" outlineLevel="6" thickBot="1">
      <c r="A233" s="34" t="s">
        <v>79</v>
      </c>
      <c r="B233" s="20">
        <v>951</v>
      </c>
      <c r="C233" s="9" t="s">
        <v>31</v>
      </c>
      <c r="D233" s="9" t="s">
        <v>6</v>
      </c>
      <c r="E233" s="9" t="s">
        <v>5</v>
      </c>
      <c r="F233" s="9"/>
      <c r="G233" s="35">
        <f>G234</f>
        <v>1182.2</v>
      </c>
      <c r="H233" s="35">
        <f aca="true" t="shared" si="44" ref="H233:X234">H234</f>
        <v>0</v>
      </c>
      <c r="I233" s="35">
        <f t="shared" si="44"/>
        <v>0</v>
      </c>
      <c r="J233" s="35">
        <f t="shared" si="44"/>
        <v>0</v>
      </c>
      <c r="K233" s="35">
        <f t="shared" si="44"/>
        <v>0</v>
      </c>
      <c r="L233" s="35">
        <f t="shared" si="44"/>
        <v>0</v>
      </c>
      <c r="M233" s="35">
        <f t="shared" si="44"/>
        <v>0</v>
      </c>
      <c r="N233" s="35">
        <f t="shared" si="44"/>
        <v>0</v>
      </c>
      <c r="O233" s="35">
        <f t="shared" si="44"/>
        <v>0</v>
      </c>
      <c r="P233" s="35">
        <f t="shared" si="44"/>
        <v>0</v>
      </c>
      <c r="Q233" s="35">
        <f t="shared" si="44"/>
        <v>0</v>
      </c>
      <c r="R233" s="35">
        <f t="shared" si="44"/>
        <v>0</v>
      </c>
      <c r="S233" s="35">
        <f t="shared" si="44"/>
        <v>0</v>
      </c>
      <c r="T233" s="35">
        <f t="shared" si="44"/>
        <v>0</v>
      </c>
      <c r="U233" s="35">
        <f t="shared" si="44"/>
        <v>0</v>
      </c>
      <c r="V233" s="35">
        <f t="shared" si="44"/>
        <v>0</v>
      </c>
      <c r="W233" s="35">
        <f t="shared" si="44"/>
        <v>0</v>
      </c>
      <c r="X233" s="76">
        <f t="shared" si="44"/>
        <v>63.00298</v>
      </c>
      <c r="Y233" s="69">
        <f>X233/G233*100</f>
        <v>5.3292996108949415</v>
      </c>
    </row>
    <row r="234" spans="1:25" ht="16.5" outlineLevel="6" thickBot="1">
      <c r="A234" s="36" t="s">
        <v>71</v>
      </c>
      <c r="B234" s="21">
        <v>951</v>
      </c>
      <c r="C234" s="11" t="s">
        <v>31</v>
      </c>
      <c r="D234" s="11" t="s">
        <v>24</v>
      </c>
      <c r="E234" s="11" t="s">
        <v>5</v>
      </c>
      <c r="F234" s="11"/>
      <c r="G234" s="37">
        <f>G235+G238</f>
        <v>1182.2</v>
      </c>
      <c r="H234" s="37">
        <f t="shared" si="44"/>
        <v>0</v>
      </c>
      <c r="I234" s="37">
        <f t="shared" si="44"/>
        <v>0</v>
      </c>
      <c r="J234" s="37">
        <f t="shared" si="44"/>
        <v>0</v>
      </c>
      <c r="K234" s="37">
        <f t="shared" si="44"/>
        <v>0</v>
      </c>
      <c r="L234" s="37">
        <f t="shared" si="44"/>
        <v>0</v>
      </c>
      <c r="M234" s="37">
        <f t="shared" si="44"/>
        <v>0</v>
      </c>
      <c r="N234" s="37">
        <f t="shared" si="44"/>
        <v>0</v>
      </c>
      <c r="O234" s="37">
        <f t="shared" si="44"/>
        <v>0</v>
      </c>
      <c r="P234" s="37">
        <f t="shared" si="44"/>
        <v>0</v>
      </c>
      <c r="Q234" s="37">
        <f t="shared" si="44"/>
        <v>0</v>
      </c>
      <c r="R234" s="37">
        <f t="shared" si="44"/>
        <v>0</v>
      </c>
      <c r="S234" s="37">
        <f t="shared" si="44"/>
        <v>0</v>
      </c>
      <c r="T234" s="37">
        <f t="shared" si="44"/>
        <v>0</v>
      </c>
      <c r="U234" s="37">
        <f t="shared" si="44"/>
        <v>0</v>
      </c>
      <c r="V234" s="37">
        <f t="shared" si="44"/>
        <v>0</v>
      </c>
      <c r="W234" s="37">
        <f t="shared" si="44"/>
        <v>0</v>
      </c>
      <c r="X234" s="77">
        <f t="shared" si="44"/>
        <v>63.00298</v>
      </c>
      <c r="Y234" s="69">
        <f>X234/G234*100</f>
        <v>5.3292996108949415</v>
      </c>
    </row>
    <row r="235" spans="1:25" ht="32.25" outlineLevel="6" thickBot="1">
      <c r="A235" s="113" t="s">
        <v>279</v>
      </c>
      <c r="B235" s="108">
        <v>951</v>
      </c>
      <c r="C235" s="109" t="s">
        <v>31</v>
      </c>
      <c r="D235" s="109" t="s">
        <v>276</v>
      </c>
      <c r="E235" s="109" t="s">
        <v>5</v>
      </c>
      <c r="F235" s="109"/>
      <c r="G235" s="40">
        <f>G236</f>
        <v>718.2</v>
      </c>
      <c r="H235" s="27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52"/>
      <c r="X235" s="75">
        <v>63.00298</v>
      </c>
      <c r="Y235" s="69">
        <f>X235/G235*100</f>
        <v>8.772344750765802</v>
      </c>
    </row>
    <row r="236" spans="1:25" ht="32.25" outlineLevel="6" thickBot="1">
      <c r="A236" s="5" t="s">
        <v>228</v>
      </c>
      <c r="B236" s="22">
        <v>951</v>
      </c>
      <c r="C236" s="6" t="s">
        <v>31</v>
      </c>
      <c r="D236" s="6" t="s">
        <v>276</v>
      </c>
      <c r="E236" s="6" t="s">
        <v>226</v>
      </c>
      <c r="F236" s="6"/>
      <c r="G236" s="39">
        <f>G237</f>
        <v>718.2</v>
      </c>
      <c r="H236" s="89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85"/>
      <c r="Y236" s="69"/>
    </row>
    <row r="237" spans="1:25" ht="19.5" outlineLevel="6" thickBot="1">
      <c r="A237" s="106" t="s">
        <v>280</v>
      </c>
      <c r="B237" s="110">
        <v>951</v>
      </c>
      <c r="C237" s="111" t="s">
        <v>31</v>
      </c>
      <c r="D237" s="111" t="s">
        <v>276</v>
      </c>
      <c r="E237" s="111" t="s">
        <v>277</v>
      </c>
      <c r="F237" s="111"/>
      <c r="G237" s="112">
        <v>718.2</v>
      </c>
      <c r="H237" s="89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85"/>
      <c r="Y237" s="69"/>
    </row>
    <row r="238" spans="1:25" ht="32.25" outlineLevel="6" thickBot="1">
      <c r="A238" s="113" t="s">
        <v>281</v>
      </c>
      <c r="B238" s="108">
        <v>951</v>
      </c>
      <c r="C238" s="109" t="s">
        <v>31</v>
      </c>
      <c r="D238" s="109" t="s">
        <v>278</v>
      </c>
      <c r="E238" s="109" t="s">
        <v>5</v>
      </c>
      <c r="F238" s="109"/>
      <c r="G238" s="40">
        <f>G239</f>
        <v>464</v>
      </c>
      <c r="H238" s="89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85"/>
      <c r="Y238" s="69"/>
    </row>
    <row r="239" spans="1:25" ht="32.25" outlineLevel="6" thickBot="1">
      <c r="A239" s="5" t="s">
        <v>228</v>
      </c>
      <c r="B239" s="22">
        <v>951</v>
      </c>
      <c r="C239" s="6" t="s">
        <v>31</v>
      </c>
      <c r="D239" s="6" t="s">
        <v>278</v>
      </c>
      <c r="E239" s="6" t="s">
        <v>226</v>
      </c>
      <c r="F239" s="6"/>
      <c r="G239" s="39">
        <f>G240</f>
        <v>464</v>
      </c>
      <c r="H239" s="89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85"/>
      <c r="Y239" s="69"/>
    </row>
    <row r="240" spans="1:25" ht="19.5" outlineLevel="6" thickBot="1">
      <c r="A240" s="106" t="s">
        <v>280</v>
      </c>
      <c r="B240" s="110">
        <v>951</v>
      </c>
      <c r="C240" s="111" t="s">
        <v>31</v>
      </c>
      <c r="D240" s="111" t="s">
        <v>278</v>
      </c>
      <c r="E240" s="111" t="s">
        <v>277</v>
      </c>
      <c r="F240" s="111"/>
      <c r="G240" s="112">
        <v>464</v>
      </c>
      <c r="H240" s="89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85"/>
      <c r="Y240" s="69"/>
    </row>
    <row r="241" spans="1:25" ht="19.5" outlineLevel="6" thickBot="1">
      <c r="A241" s="32" t="s">
        <v>166</v>
      </c>
      <c r="B241" s="19">
        <v>951</v>
      </c>
      <c r="C241" s="14" t="s">
        <v>105</v>
      </c>
      <c r="D241" s="14" t="s">
        <v>6</v>
      </c>
      <c r="E241" s="14" t="s">
        <v>5</v>
      </c>
      <c r="F241" s="14"/>
      <c r="G241" s="33">
        <f>G243+G248</f>
        <v>1000</v>
      </c>
      <c r="H241" s="33">
        <f aca="true" t="shared" si="45" ref="H241:X241">H243+H248</f>
        <v>0</v>
      </c>
      <c r="I241" s="33">
        <f t="shared" si="45"/>
        <v>0</v>
      </c>
      <c r="J241" s="33">
        <f t="shared" si="45"/>
        <v>0</v>
      </c>
      <c r="K241" s="33">
        <f t="shared" si="45"/>
        <v>0</v>
      </c>
      <c r="L241" s="33">
        <f t="shared" si="45"/>
        <v>0</v>
      </c>
      <c r="M241" s="33">
        <f t="shared" si="45"/>
        <v>0</v>
      </c>
      <c r="N241" s="33">
        <f t="shared" si="45"/>
        <v>0</v>
      </c>
      <c r="O241" s="33">
        <f t="shared" si="45"/>
        <v>0</v>
      </c>
      <c r="P241" s="33">
        <f t="shared" si="45"/>
        <v>0</v>
      </c>
      <c r="Q241" s="33">
        <f t="shared" si="45"/>
        <v>0</v>
      </c>
      <c r="R241" s="33">
        <f t="shared" si="45"/>
        <v>0</v>
      </c>
      <c r="S241" s="33">
        <f t="shared" si="45"/>
        <v>0</v>
      </c>
      <c r="T241" s="33">
        <f t="shared" si="45"/>
        <v>0</v>
      </c>
      <c r="U241" s="33">
        <f t="shared" si="45"/>
        <v>0</v>
      </c>
      <c r="V241" s="33">
        <f t="shared" si="45"/>
        <v>0</v>
      </c>
      <c r="W241" s="33">
        <f t="shared" si="45"/>
        <v>0</v>
      </c>
      <c r="X241" s="83">
        <f t="shared" si="45"/>
        <v>499.74378</v>
      </c>
      <c r="Y241" s="69">
        <f>X241/G241*100</f>
        <v>49.974378</v>
      </c>
    </row>
    <row r="242" spans="1:25" ht="19.5" outlineLevel="6" thickBot="1">
      <c r="A242" s="13" t="s">
        <v>71</v>
      </c>
      <c r="B242" s="20">
        <v>952</v>
      </c>
      <c r="C242" s="91" t="s">
        <v>105</v>
      </c>
      <c r="D242" s="91" t="s">
        <v>6</v>
      </c>
      <c r="E242" s="91" t="s">
        <v>5</v>
      </c>
      <c r="F242" s="91"/>
      <c r="G242" s="154">
        <f>G244+G252</f>
        <v>1000</v>
      </c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83"/>
      <c r="Y242" s="69"/>
    </row>
    <row r="243" spans="1:25" ht="16.5" outlineLevel="6" thickBot="1">
      <c r="A243" s="34" t="s">
        <v>172</v>
      </c>
      <c r="B243" s="20">
        <v>951</v>
      </c>
      <c r="C243" s="9" t="s">
        <v>171</v>
      </c>
      <c r="D243" s="9" t="s">
        <v>6</v>
      </c>
      <c r="E243" s="9" t="s">
        <v>5</v>
      </c>
      <c r="F243" s="9"/>
      <c r="G243" s="35">
        <f>G244</f>
        <v>500</v>
      </c>
      <c r="H243" s="35">
        <f aca="true" t="shared" si="46" ref="H243:X245">H244</f>
        <v>0</v>
      </c>
      <c r="I243" s="35">
        <f t="shared" si="46"/>
        <v>0</v>
      </c>
      <c r="J243" s="35">
        <f t="shared" si="46"/>
        <v>0</v>
      </c>
      <c r="K243" s="35">
        <f t="shared" si="46"/>
        <v>0</v>
      </c>
      <c r="L243" s="35">
        <f t="shared" si="46"/>
        <v>0</v>
      </c>
      <c r="M243" s="35">
        <f t="shared" si="46"/>
        <v>0</v>
      </c>
      <c r="N243" s="35">
        <f t="shared" si="46"/>
        <v>0</v>
      </c>
      <c r="O243" s="35">
        <f t="shared" si="46"/>
        <v>0</v>
      </c>
      <c r="P243" s="35">
        <f t="shared" si="46"/>
        <v>0</v>
      </c>
      <c r="Q243" s="35">
        <f t="shared" si="46"/>
        <v>0</v>
      </c>
      <c r="R243" s="35">
        <f t="shared" si="46"/>
        <v>0</v>
      </c>
      <c r="S243" s="35">
        <f t="shared" si="46"/>
        <v>0</v>
      </c>
      <c r="T243" s="35">
        <f t="shared" si="46"/>
        <v>0</v>
      </c>
      <c r="U243" s="35">
        <f t="shared" si="46"/>
        <v>0</v>
      </c>
      <c r="V243" s="35">
        <f t="shared" si="46"/>
        <v>0</v>
      </c>
      <c r="W243" s="35">
        <f t="shared" si="46"/>
        <v>0</v>
      </c>
      <c r="X243" s="76">
        <f t="shared" si="46"/>
        <v>499.74378</v>
      </c>
      <c r="Y243" s="69">
        <f>X243/G243*100</f>
        <v>99.948756</v>
      </c>
    </row>
    <row r="244" spans="1:25" ht="16.5" outlineLevel="6" thickBot="1">
      <c r="A244" s="13" t="s">
        <v>71</v>
      </c>
      <c r="B244" s="21">
        <v>951</v>
      </c>
      <c r="C244" s="11" t="s">
        <v>171</v>
      </c>
      <c r="D244" s="11" t="s">
        <v>24</v>
      </c>
      <c r="E244" s="11" t="s">
        <v>5</v>
      </c>
      <c r="F244" s="11"/>
      <c r="G244" s="37">
        <f>G245</f>
        <v>500</v>
      </c>
      <c r="H244" s="37">
        <f t="shared" si="46"/>
        <v>0</v>
      </c>
      <c r="I244" s="37">
        <f t="shared" si="46"/>
        <v>0</v>
      </c>
      <c r="J244" s="37">
        <f t="shared" si="46"/>
        <v>0</v>
      </c>
      <c r="K244" s="37">
        <f t="shared" si="46"/>
        <v>0</v>
      </c>
      <c r="L244" s="37">
        <f t="shared" si="46"/>
        <v>0</v>
      </c>
      <c r="M244" s="37">
        <f t="shared" si="46"/>
        <v>0</v>
      </c>
      <c r="N244" s="37">
        <f t="shared" si="46"/>
        <v>0</v>
      </c>
      <c r="O244" s="37">
        <f t="shared" si="46"/>
        <v>0</v>
      </c>
      <c r="P244" s="37">
        <f t="shared" si="46"/>
        <v>0</v>
      </c>
      <c r="Q244" s="37">
        <f t="shared" si="46"/>
        <v>0</v>
      </c>
      <c r="R244" s="37">
        <f t="shared" si="46"/>
        <v>0</v>
      </c>
      <c r="S244" s="37">
        <f t="shared" si="46"/>
        <v>0</v>
      </c>
      <c r="T244" s="37">
        <f t="shared" si="46"/>
        <v>0</v>
      </c>
      <c r="U244" s="37">
        <f t="shared" si="46"/>
        <v>0</v>
      </c>
      <c r="V244" s="37">
        <f t="shared" si="46"/>
        <v>0</v>
      </c>
      <c r="W244" s="37">
        <f t="shared" si="46"/>
        <v>0</v>
      </c>
      <c r="X244" s="77">
        <f t="shared" si="46"/>
        <v>499.74378</v>
      </c>
      <c r="Y244" s="69">
        <f>X244/G244*100</f>
        <v>99.948756</v>
      </c>
    </row>
    <row r="245" spans="1:25" ht="32.25" outlineLevel="6" thickBot="1">
      <c r="A245" s="120" t="s">
        <v>283</v>
      </c>
      <c r="B245" s="108">
        <v>951</v>
      </c>
      <c r="C245" s="109" t="s">
        <v>171</v>
      </c>
      <c r="D245" s="109" t="s">
        <v>282</v>
      </c>
      <c r="E245" s="109" t="s">
        <v>5</v>
      </c>
      <c r="F245" s="109"/>
      <c r="G245" s="40">
        <f>G246</f>
        <v>500</v>
      </c>
      <c r="H245" s="39">
        <f t="shared" si="46"/>
        <v>0</v>
      </c>
      <c r="I245" s="39">
        <f t="shared" si="46"/>
        <v>0</v>
      </c>
      <c r="J245" s="39">
        <f t="shared" si="46"/>
        <v>0</v>
      </c>
      <c r="K245" s="39">
        <f t="shared" si="46"/>
        <v>0</v>
      </c>
      <c r="L245" s="39">
        <f t="shared" si="46"/>
        <v>0</v>
      </c>
      <c r="M245" s="39">
        <f t="shared" si="46"/>
        <v>0</v>
      </c>
      <c r="N245" s="39">
        <f t="shared" si="46"/>
        <v>0</v>
      </c>
      <c r="O245" s="39">
        <f t="shared" si="46"/>
        <v>0</v>
      </c>
      <c r="P245" s="39">
        <f t="shared" si="46"/>
        <v>0</v>
      </c>
      <c r="Q245" s="39">
        <f t="shared" si="46"/>
        <v>0</v>
      </c>
      <c r="R245" s="39">
        <f t="shared" si="46"/>
        <v>0</v>
      </c>
      <c r="S245" s="39">
        <f t="shared" si="46"/>
        <v>0</v>
      </c>
      <c r="T245" s="39">
        <f t="shared" si="46"/>
        <v>0</v>
      </c>
      <c r="U245" s="39">
        <f t="shared" si="46"/>
        <v>0</v>
      </c>
      <c r="V245" s="39">
        <f t="shared" si="46"/>
        <v>0</v>
      </c>
      <c r="W245" s="39">
        <f t="shared" si="46"/>
        <v>0</v>
      </c>
      <c r="X245" s="78">
        <f t="shared" si="46"/>
        <v>499.74378</v>
      </c>
      <c r="Y245" s="69">
        <f>X245/G245*100</f>
        <v>99.948756</v>
      </c>
    </row>
    <row r="246" spans="1:25" ht="32.25" outlineLevel="6" thickBot="1">
      <c r="A246" s="5" t="s">
        <v>220</v>
      </c>
      <c r="B246" s="22">
        <v>951</v>
      </c>
      <c r="C246" s="6" t="s">
        <v>171</v>
      </c>
      <c r="D246" s="6" t="s">
        <v>282</v>
      </c>
      <c r="E246" s="6" t="s">
        <v>214</v>
      </c>
      <c r="F246" s="6"/>
      <c r="G246" s="39">
        <f>G247</f>
        <v>500</v>
      </c>
      <c r="H246" s="27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52"/>
      <c r="X246" s="75">
        <v>499.74378</v>
      </c>
      <c r="Y246" s="69">
        <f>X246/G246*100</f>
        <v>99.948756</v>
      </c>
    </row>
    <row r="247" spans="1:25" ht="32.25" outlineLevel="6" thickBot="1">
      <c r="A247" s="106" t="s">
        <v>222</v>
      </c>
      <c r="B247" s="110">
        <v>951</v>
      </c>
      <c r="C247" s="111" t="s">
        <v>171</v>
      </c>
      <c r="D247" s="111" t="s">
        <v>282</v>
      </c>
      <c r="E247" s="111" t="s">
        <v>216</v>
      </c>
      <c r="F247" s="111"/>
      <c r="G247" s="112">
        <v>500</v>
      </c>
      <c r="H247" s="8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85"/>
      <c r="Y247" s="69"/>
    </row>
    <row r="248" spans="1:25" ht="32.25" outlineLevel="6" thickBot="1">
      <c r="A248" s="34" t="s">
        <v>178</v>
      </c>
      <c r="B248" s="20">
        <v>951</v>
      </c>
      <c r="C248" s="9" t="s">
        <v>179</v>
      </c>
      <c r="D248" s="9" t="s">
        <v>6</v>
      </c>
      <c r="E248" s="9" t="s">
        <v>5</v>
      </c>
      <c r="F248" s="9"/>
      <c r="G248" s="35">
        <f>G249+G252</f>
        <v>500</v>
      </c>
      <c r="H248" s="35">
        <f aca="true" t="shared" si="47" ref="H248:X248">H249</f>
        <v>0</v>
      </c>
      <c r="I248" s="35">
        <f t="shared" si="47"/>
        <v>0</v>
      </c>
      <c r="J248" s="35">
        <f t="shared" si="47"/>
        <v>0</v>
      </c>
      <c r="K248" s="35">
        <f t="shared" si="47"/>
        <v>0</v>
      </c>
      <c r="L248" s="35">
        <f t="shared" si="47"/>
        <v>0</v>
      </c>
      <c r="M248" s="35">
        <f t="shared" si="47"/>
        <v>0</v>
      </c>
      <c r="N248" s="35">
        <f t="shared" si="47"/>
        <v>0</v>
      </c>
      <c r="O248" s="35">
        <f t="shared" si="47"/>
        <v>0</v>
      </c>
      <c r="P248" s="35">
        <f t="shared" si="47"/>
        <v>0</v>
      </c>
      <c r="Q248" s="35">
        <f t="shared" si="47"/>
        <v>0</v>
      </c>
      <c r="R248" s="35">
        <f t="shared" si="47"/>
        <v>0</v>
      </c>
      <c r="S248" s="35">
        <f t="shared" si="47"/>
        <v>0</v>
      </c>
      <c r="T248" s="35">
        <f t="shared" si="47"/>
        <v>0</v>
      </c>
      <c r="U248" s="35">
        <f t="shared" si="47"/>
        <v>0</v>
      </c>
      <c r="V248" s="35">
        <f t="shared" si="47"/>
        <v>0</v>
      </c>
      <c r="W248" s="35">
        <f t="shared" si="47"/>
        <v>0</v>
      </c>
      <c r="X248" s="35">
        <f t="shared" si="47"/>
        <v>0</v>
      </c>
      <c r="Y248" s="69">
        <f>X248/G248*100</f>
        <v>0</v>
      </c>
    </row>
    <row r="249" spans="1:25" ht="63.75" outlineLevel="6" thickBot="1">
      <c r="A249" s="34" t="s">
        <v>203</v>
      </c>
      <c r="B249" s="24">
        <v>951</v>
      </c>
      <c r="C249" s="17" t="s">
        <v>179</v>
      </c>
      <c r="D249" s="11" t="s">
        <v>185</v>
      </c>
      <c r="E249" s="11" t="s">
        <v>5</v>
      </c>
      <c r="F249" s="11"/>
      <c r="G249" s="37">
        <f>G250</f>
        <v>0</v>
      </c>
      <c r="H249" s="37">
        <f aca="true" t="shared" si="48" ref="H249:X249">H250+H253</f>
        <v>0</v>
      </c>
      <c r="I249" s="37">
        <f t="shared" si="48"/>
        <v>0</v>
      </c>
      <c r="J249" s="37">
        <f t="shared" si="48"/>
        <v>0</v>
      </c>
      <c r="K249" s="37">
        <f t="shared" si="48"/>
        <v>0</v>
      </c>
      <c r="L249" s="37">
        <f t="shared" si="48"/>
        <v>0</v>
      </c>
      <c r="M249" s="37">
        <f t="shared" si="48"/>
        <v>0</v>
      </c>
      <c r="N249" s="37">
        <f t="shared" si="48"/>
        <v>0</v>
      </c>
      <c r="O249" s="37">
        <f t="shared" si="48"/>
        <v>0</v>
      </c>
      <c r="P249" s="37">
        <f t="shared" si="48"/>
        <v>0</v>
      </c>
      <c r="Q249" s="37">
        <f t="shared" si="48"/>
        <v>0</v>
      </c>
      <c r="R249" s="37">
        <f t="shared" si="48"/>
        <v>0</v>
      </c>
      <c r="S249" s="37">
        <f t="shared" si="48"/>
        <v>0</v>
      </c>
      <c r="T249" s="37">
        <f t="shared" si="48"/>
        <v>0</v>
      </c>
      <c r="U249" s="37">
        <f t="shared" si="48"/>
        <v>0</v>
      </c>
      <c r="V249" s="37">
        <f t="shared" si="48"/>
        <v>0</v>
      </c>
      <c r="W249" s="37">
        <f t="shared" si="48"/>
        <v>0</v>
      </c>
      <c r="X249" s="37">
        <f t="shared" si="48"/>
        <v>0</v>
      </c>
      <c r="Y249" s="69" t="e">
        <f>X249/G249*100</f>
        <v>#DIV/0!</v>
      </c>
    </row>
    <row r="250" spans="1:25" ht="38.25" customHeight="1" outlineLevel="6" thickBot="1">
      <c r="A250" s="38" t="s">
        <v>286</v>
      </c>
      <c r="B250" s="22">
        <v>951</v>
      </c>
      <c r="C250" s="6" t="s">
        <v>179</v>
      </c>
      <c r="D250" s="6" t="s">
        <v>185</v>
      </c>
      <c r="E250" s="6" t="s">
        <v>284</v>
      </c>
      <c r="F250" s="6"/>
      <c r="G250" s="39">
        <f>G251</f>
        <v>0</v>
      </c>
      <c r="H250" s="27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52"/>
      <c r="X250" s="75">
        <v>0</v>
      </c>
      <c r="Y250" s="69" t="e">
        <f>X250/G250*100</f>
        <v>#DIV/0!</v>
      </c>
    </row>
    <row r="251" spans="1:25" ht="38.25" customHeight="1" outlineLevel="6" thickBot="1">
      <c r="A251" s="121" t="s">
        <v>287</v>
      </c>
      <c r="B251" s="110">
        <v>951</v>
      </c>
      <c r="C251" s="111" t="s">
        <v>179</v>
      </c>
      <c r="D251" s="111" t="s">
        <v>185</v>
      </c>
      <c r="E251" s="111" t="s">
        <v>285</v>
      </c>
      <c r="F251" s="111"/>
      <c r="G251" s="112">
        <v>0</v>
      </c>
      <c r="H251" s="8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5"/>
      <c r="Y251" s="69"/>
    </row>
    <row r="252" spans="1:25" ht="16.5" outlineLevel="6" thickBot="1">
      <c r="A252" s="34" t="s">
        <v>186</v>
      </c>
      <c r="B252" s="20">
        <v>951</v>
      </c>
      <c r="C252" s="9" t="s">
        <v>179</v>
      </c>
      <c r="D252" s="9" t="s">
        <v>24</v>
      </c>
      <c r="E252" s="9" t="s">
        <v>5</v>
      </c>
      <c r="F252" s="9"/>
      <c r="G252" s="35">
        <f>G253</f>
        <v>500</v>
      </c>
      <c r="H252" s="35">
        <f aca="true" t="shared" si="49" ref="H252:X252">H253</f>
        <v>0</v>
      </c>
      <c r="I252" s="35">
        <f t="shared" si="49"/>
        <v>0</v>
      </c>
      <c r="J252" s="35">
        <f t="shared" si="49"/>
        <v>0</v>
      </c>
      <c r="K252" s="35">
        <f t="shared" si="49"/>
        <v>0</v>
      </c>
      <c r="L252" s="35">
        <f t="shared" si="49"/>
        <v>0</v>
      </c>
      <c r="M252" s="35">
        <f t="shared" si="49"/>
        <v>0</v>
      </c>
      <c r="N252" s="35">
        <f t="shared" si="49"/>
        <v>0</v>
      </c>
      <c r="O252" s="35">
        <f t="shared" si="49"/>
        <v>0</v>
      </c>
      <c r="P252" s="35">
        <f t="shared" si="49"/>
        <v>0</v>
      </c>
      <c r="Q252" s="35">
        <f t="shared" si="49"/>
        <v>0</v>
      </c>
      <c r="R252" s="35">
        <f t="shared" si="49"/>
        <v>0</v>
      </c>
      <c r="S252" s="35">
        <f t="shared" si="49"/>
        <v>0</v>
      </c>
      <c r="T252" s="35">
        <f t="shared" si="49"/>
        <v>0</v>
      </c>
      <c r="U252" s="35">
        <f t="shared" si="49"/>
        <v>0</v>
      </c>
      <c r="V252" s="35">
        <f t="shared" si="49"/>
        <v>0</v>
      </c>
      <c r="W252" s="35">
        <f t="shared" si="49"/>
        <v>0</v>
      </c>
      <c r="X252" s="35">
        <f t="shared" si="49"/>
        <v>0</v>
      </c>
      <c r="Y252" s="69">
        <f>X252/G252*100</f>
        <v>0</v>
      </c>
    </row>
    <row r="253" spans="1:25" ht="32.25" outlineLevel="6" thickBot="1">
      <c r="A253" s="120" t="s">
        <v>283</v>
      </c>
      <c r="B253" s="108">
        <v>951</v>
      </c>
      <c r="C253" s="109" t="s">
        <v>179</v>
      </c>
      <c r="D253" s="109" t="s">
        <v>282</v>
      </c>
      <c r="E253" s="109" t="s">
        <v>5</v>
      </c>
      <c r="F253" s="109"/>
      <c r="G253" s="40">
        <f>G254</f>
        <v>500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>
        <v>0</v>
      </c>
      <c r="Y253" s="69">
        <f>X253/G253*100</f>
        <v>0</v>
      </c>
    </row>
    <row r="254" spans="1:25" ht="19.5" outlineLevel="6" thickBot="1">
      <c r="A254" s="5" t="s">
        <v>256</v>
      </c>
      <c r="B254" s="22">
        <v>951</v>
      </c>
      <c r="C254" s="6" t="s">
        <v>179</v>
      </c>
      <c r="D254" s="6" t="s">
        <v>282</v>
      </c>
      <c r="E254" s="6" t="s">
        <v>254</v>
      </c>
      <c r="F254" s="6"/>
      <c r="G254" s="39">
        <v>500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19.5" outlineLevel="6" thickBot="1">
      <c r="A255" s="32" t="s">
        <v>162</v>
      </c>
      <c r="B255" s="19">
        <v>951</v>
      </c>
      <c r="C255" s="14" t="s">
        <v>161</v>
      </c>
      <c r="D255" s="14" t="s">
        <v>6</v>
      </c>
      <c r="E255" s="14" t="s">
        <v>5</v>
      </c>
      <c r="F255" s="14"/>
      <c r="G255" s="33">
        <f>G256+G261</f>
        <v>2056.7</v>
      </c>
      <c r="H255" s="33">
        <f aca="true" t="shared" si="50" ref="H255:X255">H256+H261</f>
        <v>0</v>
      </c>
      <c r="I255" s="33">
        <f t="shared" si="50"/>
        <v>0</v>
      </c>
      <c r="J255" s="33">
        <f t="shared" si="50"/>
        <v>0</v>
      </c>
      <c r="K255" s="33">
        <f t="shared" si="50"/>
        <v>0</v>
      </c>
      <c r="L255" s="33">
        <f t="shared" si="50"/>
        <v>0</v>
      </c>
      <c r="M255" s="33">
        <f t="shared" si="50"/>
        <v>0</v>
      </c>
      <c r="N255" s="33">
        <f t="shared" si="50"/>
        <v>0</v>
      </c>
      <c r="O255" s="33">
        <f t="shared" si="50"/>
        <v>0</v>
      </c>
      <c r="P255" s="33">
        <f t="shared" si="50"/>
        <v>0</v>
      </c>
      <c r="Q255" s="33">
        <f t="shared" si="50"/>
        <v>0</v>
      </c>
      <c r="R255" s="33">
        <f t="shared" si="50"/>
        <v>0</v>
      </c>
      <c r="S255" s="33">
        <f t="shared" si="50"/>
        <v>0</v>
      </c>
      <c r="T255" s="33">
        <f t="shared" si="50"/>
        <v>0</v>
      </c>
      <c r="U255" s="33">
        <f t="shared" si="50"/>
        <v>0</v>
      </c>
      <c r="V255" s="33">
        <f t="shared" si="50"/>
        <v>0</v>
      </c>
      <c r="W255" s="33">
        <f t="shared" si="50"/>
        <v>0</v>
      </c>
      <c r="X255" s="83">
        <f t="shared" si="50"/>
        <v>1410.7881399999999</v>
      </c>
      <c r="Y255" s="69">
        <f>X255/G255*100</f>
        <v>68.59474595225362</v>
      </c>
    </row>
    <row r="256" spans="1:25" ht="16.5" outlineLevel="6" thickBot="1">
      <c r="A256" s="41" t="s">
        <v>74</v>
      </c>
      <c r="B256" s="20">
        <v>951</v>
      </c>
      <c r="C256" s="9" t="s">
        <v>174</v>
      </c>
      <c r="D256" s="9" t="s">
        <v>6</v>
      </c>
      <c r="E256" s="9" t="s">
        <v>5</v>
      </c>
      <c r="F256" s="9"/>
      <c r="G256" s="35">
        <f>G257</f>
        <v>1900</v>
      </c>
      <c r="H256" s="35">
        <f aca="true" t="shared" si="51" ref="H256:X256">H257</f>
        <v>0</v>
      </c>
      <c r="I256" s="35">
        <f t="shared" si="51"/>
        <v>0</v>
      </c>
      <c r="J256" s="35">
        <f t="shared" si="51"/>
        <v>0</v>
      </c>
      <c r="K256" s="35">
        <f t="shared" si="51"/>
        <v>0</v>
      </c>
      <c r="L256" s="35">
        <f t="shared" si="51"/>
        <v>0</v>
      </c>
      <c r="M256" s="35">
        <f t="shared" si="51"/>
        <v>0</v>
      </c>
      <c r="N256" s="35">
        <f t="shared" si="51"/>
        <v>0</v>
      </c>
      <c r="O256" s="35">
        <f t="shared" si="51"/>
        <v>0</v>
      </c>
      <c r="P256" s="35">
        <f t="shared" si="51"/>
        <v>0</v>
      </c>
      <c r="Q256" s="35">
        <f t="shared" si="51"/>
        <v>0</v>
      </c>
      <c r="R256" s="35">
        <f t="shared" si="51"/>
        <v>0</v>
      </c>
      <c r="S256" s="35">
        <f t="shared" si="51"/>
        <v>0</v>
      </c>
      <c r="T256" s="35">
        <f t="shared" si="51"/>
        <v>0</v>
      </c>
      <c r="U256" s="35">
        <f t="shared" si="51"/>
        <v>0</v>
      </c>
      <c r="V256" s="35">
        <f t="shared" si="51"/>
        <v>0</v>
      </c>
      <c r="W256" s="35">
        <f t="shared" si="51"/>
        <v>0</v>
      </c>
      <c r="X256" s="79">
        <f t="shared" si="51"/>
        <v>1362.07314</v>
      </c>
      <c r="Y256" s="69">
        <f>X256/G256*100</f>
        <v>71.68806</v>
      </c>
    </row>
    <row r="257" spans="1:25" ht="32.25" customHeight="1" outlineLevel="6" thickBot="1">
      <c r="A257" s="36" t="s">
        <v>101</v>
      </c>
      <c r="B257" s="21">
        <v>951</v>
      </c>
      <c r="C257" s="11" t="s">
        <v>174</v>
      </c>
      <c r="D257" s="11" t="s">
        <v>100</v>
      </c>
      <c r="E257" s="11" t="s">
        <v>5</v>
      </c>
      <c r="F257" s="11"/>
      <c r="G257" s="37">
        <f>G258</f>
        <v>1900</v>
      </c>
      <c r="H257" s="37">
        <f aca="true" t="shared" si="52" ref="H257:X257">H258</f>
        <v>0</v>
      </c>
      <c r="I257" s="37">
        <f t="shared" si="52"/>
        <v>0</v>
      </c>
      <c r="J257" s="37">
        <f t="shared" si="52"/>
        <v>0</v>
      </c>
      <c r="K257" s="37">
        <f t="shared" si="52"/>
        <v>0</v>
      </c>
      <c r="L257" s="37">
        <f t="shared" si="52"/>
        <v>0</v>
      </c>
      <c r="M257" s="37">
        <f t="shared" si="52"/>
        <v>0</v>
      </c>
      <c r="N257" s="37">
        <f t="shared" si="52"/>
        <v>0</v>
      </c>
      <c r="O257" s="37">
        <f t="shared" si="52"/>
        <v>0</v>
      </c>
      <c r="P257" s="37">
        <f t="shared" si="52"/>
        <v>0</v>
      </c>
      <c r="Q257" s="37">
        <f t="shared" si="52"/>
        <v>0</v>
      </c>
      <c r="R257" s="37">
        <f t="shared" si="52"/>
        <v>0</v>
      </c>
      <c r="S257" s="37">
        <f t="shared" si="52"/>
        <v>0</v>
      </c>
      <c r="T257" s="37">
        <f t="shared" si="52"/>
        <v>0</v>
      </c>
      <c r="U257" s="37">
        <f t="shared" si="52"/>
        <v>0</v>
      </c>
      <c r="V257" s="37">
        <f t="shared" si="52"/>
        <v>0</v>
      </c>
      <c r="W257" s="37">
        <f t="shared" si="52"/>
        <v>0</v>
      </c>
      <c r="X257" s="80">
        <f t="shared" si="52"/>
        <v>1362.07314</v>
      </c>
      <c r="Y257" s="69">
        <f>X257/G257*100</f>
        <v>71.68806</v>
      </c>
    </row>
    <row r="258" spans="1:25" ht="32.25" outlineLevel="6" thickBot="1">
      <c r="A258" s="107" t="s">
        <v>76</v>
      </c>
      <c r="B258" s="108">
        <v>951</v>
      </c>
      <c r="C258" s="109" t="s">
        <v>174</v>
      </c>
      <c r="D258" s="109" t="s">
        <v>47</v>
      </c>
      <c r="E258" s="109" t="s">
        <v>5</v>
      </c>
      <c r="F258" s="109"/>
      <c r="G258" s="40">
        <f>G259</f>
        <v>1900</v>
      </c>
      <c r="H258" s="39">
        <f aca="true" t="shared" si="53" ref="H258:X258">H260</f>
        <v>0</v>
      </c>
      <c r="I258" s="39">
        <f t="shared" si="53"/>
        <v>0</v>
      </c>
      <c r="J258" s="39">
        <f t="shared" si="53"/>
        <v>0</v>
      </c>
      <c r="K258" s="39">
        <f t="shared" si="53"/>
        <v>0</v>
      </c>
      <c r="L258" s="39">
        <f t="shared" si="53"/>
        <v>0</v>
      </c>
      <c r="M258" s="39">
        <f t="shared" si="53"/>
        <v>0</v>
      </c>
      <c r="N258" s="39">
        <f t="shared" si="53"/>
        <v>0</v>
      </c>
      <c r="O258" s="39">
        <f t="shared" si="53"/>
        <v>0</v>
      </c>
      <c r="P258" s="39">
        <f t="shared" si="53"/>
        <v>0</v>
      </c>
      <c r="Q258" s="39">
        <f t="shared" si="53"/>
        <v>0</v>
      </c>
      <c r="R258" s="39">
        <f t="shared" si="53"/>
        <v>0</v>
      </c>
      <c r="S258" s="39">
        <f t="shared" si="53"/>
        <v>0</v>
      </c>
      <c r="T258" s="39">
        <f t="shared" si="53"/>
        <v>0</v>
      </c>
      <c r="U258" s="39">
        <f t="shared" si="53"/>
        <v>0</v>
      </c>
      <c r="V258" s="39">
        <f t="shared" si="53"/>
        <v>0</v>
      </c>
      <c r="W258" s="39">
        <f t="shared" si="53"/>
        <v>0</v>
      </c>
      <c r="X258" s="74">
        <f t="shared" si="53"/>
        <v>1362.07314</v>
      </c>
      <c r="Y258" s="69">
        <f>X258/G258*100</f>
        <v>71.68806</v>
      </c>
    </row>
    <row r="259" spans="1:25" ht="16.5" outlineLevel="6" thickBot="1">
      <c r="A259" s="5" t="s">
        <v>259</v>
      </c>
      <c r="B259" s="22">
        <v>951</v>
      </c>
      <c r="C259" s="6" t="s">
        <v>174</v>
      </c>
      <c r="D259" s="6" t="s">
        <v>47</v>
      </c>
      <c r="E259" s="6" t="s">
        <v>258</v>
      </c>
      <c r="F259" s="6"/>
      <c r="G259" s="39">
        <f>G260</f>
        <v>1900</v>
      </c>
      <c r="H259" s="65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96"/>
      <c r="Y259" s="69"/>
    </row>
    <row r="260" spans="1:25" ht="48" outlineLevel="6" thickBot="1">
      <c r="A260" s="94" t="s">
        <v>192</v>
      </c>
      <c r="B260" s="22">
        <v>951</v>
      </c>
      <c r="C260" s="6" t="s">
        <v>174</v>
      </c>
      <c r="D260" s="6" t="s">
        <v>47</v>
      </c>
      <c r="E260" s="6" t="s">
        <v>196</v>
      </c>
      <c r="F260" s="6"/>
      <c r="G260" s="39">
        <v>1900</v>
      </c>
      <c r="H260" s="28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53"/>
      <c r="X260" s="75">
        <v>1362.07314</v>
      </c>
      <c r="Y260" s="69">
        <f>X260/G260*100</f>
        <v>71.68806</v>
      </c>
    </row>
    <row r="261" spans="1:25" ht="32.25" outlineLevel="6" thickBot="1">
      <c r="A261" s="41" t="s">
        <v>163</v>
      </c>
      <c r="B261" s="20">
        <v>951</v>
      </c>
      <c r="C261" s="9" t="s">
        <v>164</v>
      </c>
      <c r="D261" s="9" t="s">
        <v>6</v>
      </c>
      <c r="E261" s="9" t="s">
        <v>5</v>
      </c>
      <c r="F261" s="9"/>
      <c r="G261" s="35">
        <f>G262</f>
        <v>156.7</v>
      </c>
      <c r="H261" s="35">
        <f aca="true" t="shared" si="54" ref="H261:X263">H262</f>
        <v>0</v>
      </c>
      <c r="I261" s="35">
        <f t="shared" si="54"/>
        <v>0</v>
      </c>
      <c r="J261" s="35">
        <f t="shared" si="54"/>
        <v>0</v>
      </c>
      <c r="K261" s="35">
        <f t="shared" si="54"/>
        <v>0</v>
      </c>
      <c r="L261" s="35">
        <f t="shared" si="54"/>
        <v>0</v>
      </c>
      <c r="M261" s="35">
        <f t="shared" si="54"/>
        <v>0</v>
      </c>
      <c r="N261" s="35">
        <f t="shared" si="54"/>
        <v>0</v>
      </c>
      <c r="O261" s="35">
        <f t="shared" si="54"/>
        <v>0</v>
      </c>
      <c r="P261" s="35">
        <f t="shared" si="54"/>
        <v>0</v>
      </c>
      <c r="Q261" s="35">
        <f t="shared" si="54"/>
        <v>0</v>
      </c>
      <c r="R261" s="35">
        <f t="shared" si="54"/>
        <v>0</v>
      </c>
      <c r="S261" s="35">
        <f t="shared" si="54"/>
        <v>0</v>
      </c>
      <c r="T261" s="35">
        <f t="shared" si="54"/>
        <v>0</v>
      </c>
      <c r="U261" s="35">
        <f t="shared" si="54"/>
        <v>0</v>
      </c>
      <c r="V261" s="35">
        <f t="shared" si="54"/>
        <v>0</v>
      </c>
      <c r="W261" s="35">
        <f t="shared" si="54"/>
        <v>0</v>
      </c>
      <c r="X261" s="76">
        <f t="shared" si="54"/>
        <v>48.715</v>
      </c>
      <c r="Y261" s="69">
        <f>X261/G261*100</f>
        <v>31.088066368857692</v>
      </c>
    </row>
    <row r="262" spans="1:25" ht="32.25" outlineLevel="6" thickBot="1">
      <c r="A262" s="36" t="s">
        <v>165</v>
      </c>
      <c r="B262" s="21">
        <v>951</v>
      </c>
      <c r="C262" s="11" t="s">
        <v>164</v>
      </c>
      <c r="D262" s="11" t="s">
        <v>27</v>
      </c>
      <c r="E262" s="11" t="s">
        <v>5</v>
      </c>
      <c r="F262" s="11"/>
      <c r="G262" s="37">
        <f>G263</f>
        <v>156.7</v>
      </c>
      <c r="H262" s="37">
        <f t="shared" si="54"/>
        <v>0</v>
      </c>
      <c r="I262" s="37">
        <f t="shared" si="54"/>
        <v>0</v>
      </c>
      <c r="J262" s="37">
        <f t="shared" si="54"/>
        <v>0</v>
      </c>
      <c r="K262" s="37">
        <f t="shared" si="54"/>
        <v>0</v>
      </c>
      <c r="L262" s="37">
        <f t="shared" si="54"/>
        <v>0</v>
      </c>
      <c r="M262" s="37">
        <f t="shared" si="54"/>
        <v>0</v>
      </c>
      <c r="N262" s="37">
        <f t="shared" si="54"/>
        <v>0</v>
      </c>
      <c r="O262" s="37">
        <f t="shared" si="54"/>
        <v>0</v>
      </c>
      <c r="P262" s="37">
        <f t="shared" si="54"/>
        <v>0</v>
      </c>
      <c r="Q262" s="37">
        <f t="shared" si="54"/>
        <v>0</v>
      </c>
      <c r="R262" s="37">
        <f t="shared" si="54"/>
        <v>0</v>
      </c>
      <c r="S262" s="37">
        <f t="shared" si="54"/>
        <v>0</v>
      </c>
      <c r="T262" s="37">
        <f t="shared" si="54"/>
        <v>0</v>
      </c>
      <c r="U262" s="37">
        <f t="shared" si="54"/>
        <v>0</v>
      </c>
      <c r="V262" s="37">
        <f t="shared" si="54"/>
        <v>0</v>
      </c>
      <c r="W262" s="37">
        <f t="shared" si="54"/>
        <v>0</v>
      </c>
      <c r="X262" s="77">
        <f>X263</f>
        <v>48.715</v>
      </c>
      <c r="Y262" s="69">
        <f>X262/G262*100</f>
        <v>31.088066368857692</v>
      </c>
    </row>
    <row r="263" spans="1:25" ht="32.25" outlineLevel="6" thickBot="1">
      <c r="A263" s="107" t="s">
        <v>75</v>
      </c>
      <c r="B263" s="108">
        <v>951</v>
      </c>
      <c r="C263" s="109" t="s">
        <v>164</v>
      </c>
      <c r="D263" s="109" t="s">
        <v>28</v>
      </c>
      <c r="E263" s="109" t="s">
        <v>5</v>
      </c>
      <c r="F263" s="109"/>
      <c r="G263" s="40">
        <f>G264</f>
        <v>156.7</v>
      </c>
      <c r="H263" s="39">
        <f t="shared" si="54"/>
        <v>0</v>
      </c>
      <c r="I263" s="39">
        <f t="shared" si="54"/>
        <v>0</v>
      </c>
      <c r="J263" s="39">
        <f t="shared" si="54"/>
        <v>0</v>
      </c>
      <c r="K263" s="39">
        <f t="shared" si="54"/>
        <v>0</v>
      </c>
      <c r="L263" s="39">
        <f t="shared" si="54"/>
        <v>0</v>
      </c>
      <c r="M263" s="39">
        <f t="shared" si="54"/>
        <v>0</v>
      </c>
      <c r="N263" s="39">
        <f t="shared" si="54"/>
        <v>0</v>
      </c>
      <c r="O263" s="39">
        <f t="shared" si="54"/>
        <v>0</v>
      </c>
      <c r="P263" s="39">
        <f t="shared" si="54"/>
        <v>0</v>
      </c>
      <c r="Q263" s="39">
        <f t="shared" si="54"/>
        <v>0</v>
      </c>
      <c r="R263" s="39">
        <f t="shared" si="54"/>
        <v>0</v>
      </c>
      <c r="S263" s="39">
        <f t="shared" si="54"/>
        <v>0</v>
      </c>
      <c r="T263" s="39">
        <f t="shared" si="54"/>
        <v>0</v>
      </c>
      <c r="U263" s="39">
        <f t="shared" si="54"/>
        <v>0</v>
      </c>
      <c r="V263" s="39">
        <f t="shared" si="54"/>
        <v>0</v>
      </c>
      <c r="W263" s="39">
        <f t="shared" si="54"/>
        <v>0</v>
      </c>
      <c r="X263" s="78">
        <f>X264</f>
        <v>48.715</v>
      </c>
      <c r="Y263" s="69">
        <f>X263/G263*100</f>
        <v>31.088066368857692</v>
      </c>
    </row>
    <row r="264" spans="1:25" ht="32.25" outlineLevel="6" thickBot="1">
      <c r="A264" s="5" t="s">
        <v>220</v>
      </c>
      <c r="B264" s="22">
        <v>951</v>
      </c>
      <c r="C264" s="6" t="s">
        <v>164</v>
      </c>
      <c r="D264" s="6" t="s">
        <v>28</v>
      </c>
      <c r="E264" s="6" t="s">
        <v>214</v>
      </c>
      <c r="F264" s="6"/>
      <c r="G264" s="39">
        <f>G265</f>
        <v>156.7</v>
      </c>
      <c r="H264" s="28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53"/>
      <c r="X264" s="75">
        <v>48.715</v>
      </c>
      <c r="Y264" s="69">
        <f>X264/G264*100</f>
        <v>31.088066368857692</v>
      </c>
    </row>
    <row r="265" spans="1:25" ht="32.25" outlineLevel="6" thickBot="1">
      <c r="A265" s="106" t="s">
        <v>222</v>
      </c>
      <c r="B265" s="110">
        <v>951</v>
      </c>
      <c r="C265" s="111" t="s">
        <v>164</v>
      </c>
      <c r="D265" s="111" t="s">
        <v>28</v>
      </c>
      <c r="E265" s="111" t="s">
        <v>216</v>
      </c>
      <c r="F265" s="111"/>
      <c r="G265" s="112">
        <v>156.7</v>
      </c>
      <c r="H265" s="122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85"/>
      <c r="Y265" s="69"/>
    </row>
    <row r="266" spans="1:25" ht="32.25" outlineLevel="6" thickBot="1">
      <c r="A266" s="32" t="s">
        <v>173</v>
      </c>
      <c r="B266" s="19">
        <v>951</v>
      </c>
      <c r="C266" s="14" t="s">
        <v>156</v>
      </c>
      <c r="D266" s="14" t="s">
        <v>6</v>
      </c>
      <c r="E266" s="14" t="s">
        <v>5</v>
      </c>
      <c r="F266" s="14"/>
      <c r="G266" s="33">
        <f>G267</f>
        <v>50</v>
      </c>
      <c r="H266" s="33">
        <f aca="true" t="shared" si="55" ref="H266:X269">H267</f>
        <v>0</v>
      </c>
      <c r="I266" s="33">
        <f t="shared" si="55"/>
        <v>0</v>
      </c>
      <c r="J266" s="33">
        <f t="shared" si="55"/>
        <v>0</v>
      </c>
      <c r="K266" s="33">
        <f t="shared" si="55"/>
        <v>0</v>
      </c>
      <c r="L266" s="33">
        <f t="shared" si="55"/>
        <v>0</v>
      </c>
      <c r="M266" s="33">
        <f t="shared" si="55"/>
        <v>0</v>
      </c>
      <c r="N266" s="33">
        <f t="shared" si="55"/>
        <v>0</v>
      </c>
      <c r="O266" s="33">
        <f t="shared" si="55"/>
        <v>0</v>
      </c>
      <c r="P266" s="33">
        <f t="shared" si="55"/>
        <v>0</v>
      </c>
      <c r="Q266" s="33">
        <f t="shared" si="55"/>
        <v>0</v>
      </c>
      <c r="R266" s="33">
        <f t="shared" si="55"/>
        <v>0</v>
      </c>
      <c r="S266" s="33">
        <f t="shared" si="55"/>
        <v>0</v>
      </c>
      <c r="T266" s="33">
        <f t="shared" si="55"/>
        <v>0</v>
      </c>
      <c r="U266" s="33">
        <f t="shared" si="55"/>
        <v>0</v>
      </c>
      <c r="V266" s="33">
        <f t="shared" si="55"/>
        <v>0</v>
      </c>
      <c r="W266" s="33">
        <f t="shared" si="55"/>
        <v>0</v>
      </c>
      <c r="X266" s="83">
        <f t="shared" si="55"/>
        <v>0</v>
      </c>
      <c r="Y266" s="69">
        <f aca="true" t="shared" si="56" ref="Y266:Y274">X266/G266*100</f>
        <v>0</v>
      </c>
    </row>
    <row r="267" spans="1:25" ht="32.25" outlineLevel="6" thickBot="1">
      <c r="A267" s="41" t="s">
        <v>158</v>
      </c>
      <c r="B267" s="20">
        <v>951</v>
      </c>
      <c r="C267" s="9" t="s">
        <v>157</v>
      </c>
      <c r="D267" s="9" t="s">
        <v>6</v>
      </c>
      <c r="E267" s="9" t="s">
        <v>5</v>
      </c>
      <c r="F267" s="9"/>
      <c r="G267" s="35">
        <f>G268</f>
        <v>50</v>
      </c>
      <c r="H267" s="35">
        <f t="shared" si="55"/>
        <v>0</v>
      </c>
      <c r="I267" s="35">
        <f t="shared" si="55"/>
        <v>0</v>
      </c>
      <c r="J267" s="35">
        <f t="shared" si="55"/>
        <v>0</v>
      </c>
      <c r="K267" s="35">
        <f t="shared" si="55"/>
        <v>0</v>
      </c>
      <c r="L267" s="35">
        <f t="shared" si="55"/>
        <v>0</v>
      </c>
      <c r="M267" s="35">
        <f t="shared" si="55"/>
        <v>0</v>
      </c>
      <c r="N267" s="35">
        <f t="shared" si="55"/>
        <v>0</v>
      </c>
      <c r="O267" s="35">
        <f t="shared" si="55"/>
        <v>0</v>
      </c>
      <c r="P267" s="35">
        <f t="shared" si="55"/>
        <v>0</v>
      </c>
      <c r="Q267" s="35">
        <f t="shared" si="55"/>
        <v>0</v>
      </c>
      <c r="R267" s="35">
        <f t="shared" si="55"/>
        <v>0</v>
      </c>
      <c r="S267" s="35">
        <f t="shared" si="55"/>
        <v>0</v>
      </c>
      <c r="T267" s="35">
        <f t="shared" si="55"/>
        <v>0</v>
      </c>
      <c r="U267" s="35">
        <f t="shared" si="55"/>
        <v>0</v>
      </c>
      <c r="V267" s="35">
        <f t="shared" si="55"/>
        <v>0</v>
      </c>
      <c r="W267" s="35">
        <f t="shared" si="55"/>
        <v>0</v>
      </c>
      <c r="X267" s="76">
        <f t="shared" si="55"/>
        <v>0</v>
      </c>
      <c r="Y267" s="69">
        <f t="shared" si="56"/>
        <v>0</v>
      </c>
    </row>
    <row r="268" spans="1:25" ht="16.5" outlineLevel="6" thickBot="1">
      <c r="A268" s="36" t="s">
        <v>88</v>
      </c>
      <c r="B268" s="21">
        <v>951</v>
      </c>
      <c r="C268" s="11" t="s">
        <v>157</v>
      </c>
      <c r="D268" s="11" t="s">
        <v>87</v>
      </c>
      <c r="E268" s="11" t="s">
        <v>5</v>
      </c>
      <c r="F268" s="11"/>
      <c r="G268" s="37">
        <f>G269</f>
        <v>50</v>
      </c>
      <c r="H268" s="37">
        <f t="shared" si="55"/>
        <v>0</v>
      </c>
      <c r="I268" s="37">
        <f t="shared" si="55"/>
        <v>0</v>
      </c>
      <c r="J268" s="37">
        <f t="shared" si="55"/>
        <v>0</v>
      </c>
      <c r="K268" s="37">
        <f t="shared" si="55"/>
        <v>0</v>
      </c>
      <c r="L268" s="37">
        <f t="shared" si="55"/>
        <v>0</v>
      </c>
      <c r="M268" s="37">
        <f t="shared" si="55"/>
        <v>0</v>
      </c>
      <c r="N268" s="37">
        <f t="shared" si="55"/>
        <v>0</v>
      </c>
      <c r="O268" s="37">
        <f t="shared" si="55"/>
        <v>0</v>
      </c>
      <c r="P268" s="37">
        <f t="shared" si="55"/>
        <v>0</v>
      </c>
      <c r="Q268" s="37">
        <f t="shared" si="55"/>
        <v>0</v>
      </c>
      <c r="R268" s="37">
        <f t="shared" si="55"/>
        <v>0</v>
      </c>
      <c r="S268" s="37">
        <f t="shared" si="55"/>
        <v>0</v>
      </c>
      <c r="T268" s="37">
        <f t="shared" si="55"/>
        <v>0</v>
      </c>
      <c r="U268" s="37">
        <f t="shared" si="55"/>
        <v>0</v>
      </c>
      <c r="V268" s="37">
        <f t="shared" si="55"/>
        <v>0</v>
      </c>
      <c r="W268" s="37">
        <f t="shared" si="55"/>
        <v>0</v>
      </c>
      <c r="X268" s="77">
        <f t="shared" si="55"/>
        <v>0</v>
      </c>
      <c r="Y268" s="69">
        <f t="shared" si="56"/>
        <v>0</v>
      </c>
    </row>
    <row r="269" spans="1:25" ht="16.5" outlineLevel="6" thickBot="1">
      <c r="A269" s="107" t="s">
        <v>58</v>
      </c>
      <c r="B269" s="108">
        <v>951</v>
      </c>
      <c r="C269" s="109" t="s">
        <v>157</v>
      </c>
      <c r="D269" s="109" t="s">
        <v>13</v>
      </c>
      <c r="E269" s="109" t="s">
        <v>5</v>
      </c>
      <c r="F269" s="109"/>
      <c r="G269" s="40">
        <f>G270</f>
        <v>50</v>
      </c>
      <c r="H269" s="39">
        <f t="shared" si="55"/>
        <v>0</v>
      </c>
      <c r="I269" s="39">
        <f t="shared" si="55"/>
        <v>0</v>
      </c>
      <c r="J269" s="39">
        <f t="shared" si="55"/>
        <v>0</v>
      </c>
      <c r="K269" s="39">
        <f t="shared" si="55"/>
        <v>0</v>
      </c>
      <c r="L269" s="39">
        <f t="shared" si="55"/>
        <v>0</v>
      </c>
      <c r="M269" s="39">
        <f t="shared" si="55"/>
        <v>0</v>
      </c>
      <c r="N269" s="39">
        <f t="shared" si="55"/>
        <v>0</v>
      </c>
      <c r="O269" s="39">
        <f t="shared" si="55"/>
        <v>0</v>
      </c>
      <c r="P269" s="39">
        <f t="shared" si="55"/>
        <v>0</v>
      </c>
      <c r="Q269" s="39">
        <f t="shared" si="55"/>
        <v>0</v>
      </c>
      <c r="R269" s="39">
        <f t="shared" si="55"/>
        <v>0</v>
      </c>
      <c r="S269" s="39">
        <f t="shared" si="55"/>
        <v>0</v>
      </c>
      <c r="T269" s="39">
        <f t="shared" si="55"/>
        <v>0</v>
      </c>
      <c r="U269" s="39">
        <f t="shared" si="55"/>
        <v>0</v>
      </c>
      <c r="V269" s="39">
        <f t="shared" si="55"/>
        <v>0</v>
      </c>
      <c r="W269" s="39">
        <f t="shared" si="55"/>
        <v>0</v>
      </c>
      <c r="X269" s="78">
        <f t="shared" si="55"/>
        <v>0</v>
      </c>
      <c r="Y269" s="69">
        <f t="shared" si="56"/>
        <v>0</v>
      </c>
    </row>
    <row r="270" spans="1:25" ht="16.5" outlineLevel="6" thickBot="1">
      <c r="A270" s="5" t="s">
        <v>289</v>
      </c>
      <c r="B270" s="22">
        <v>951</v>
      </c>
      <c r="C270" s="6" t="s">
        <v>157</v>
      </c>
      <c r="D270" s="6" t="s">
        <v>13</v>
      </c>
      <c r="E270" s="6" t="s">
        <v>288</v>
      </c>
      <c r="F270" s="6"/>
      <c r="G270" s="39">
        <v>50</v>
      </c>
      <c r="H270" s="28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53"/>
      <c r="X270" s="75">
        <v>0</v>
      </c>
      <c r="Y270" s="69">
        <f t="shared" si="56"/>
        <v>0</v>
      </c>
    </row>
    <row r="271" spans="1:25" ht="63.75" outlineLevel="6" thickBot="1">
      <c r="A271" s="32" t="s">
        <v>167</v>
      </c>
      <c r="B271" s="19">
        <v>951</v>
      </c>
      <c r="C271" s="14" t="s">
        <v>168</v>
      </c>
      <c r="D271" s="14" t="s">
        <v>6</v>
      </c>
      <c r="E271" s="14" t="s">
        <v>5</v>
      </c>
      <c r="F271" s="14"/>
      <c r="G271" s="33">
        <f>G272</f>
        <v>19565</v>
      </c>
      <c r="H271" s="33">
        <f aca="true" t="shared" si="57" ref="H271:X273">H272</f>
        <v>0</v>
      </c>
      <c r="I271" s="33">
        <f t="shared" si="57"/>
        <v>0</v>
      </c>
      <c r="J271" s="33">
        <f t="shared" si="57"/>
        <v>0</v>
      </c>
      <c r="K271" s="33">
        <f t="shared" si="57"/>
        <v>0</v>
      </c>
      <c r="L271" s="33">
        <f t="shared" si="57"/>
        <v>0</v>
      </c>
      <c r="M271" s="33">
        <f t="shared" si="57"/>
        <v>0</v>
      </c>
      <c r="N271" s="33">
        <f t="shared" si="57"/>
        <v>0</v>
      </c>
      <c r="O271" s="33">
        <f t="shared" si="57"/>
        <v>0</v>
      </c>
      <c r="P271" s="33">
        <f t="shared" si="57"/>
        <v>0</v>
      </c>
      <c r="Q271" s="33">
        <f t="shared" si="57"/>
        <v>0</v>
      </c>
      <c r="R271" s="33">
        <f t="shared" si="57"/>
        <v>0</v>
      </c>
      <c r="S271" s="33">
        <f t="shared" si="57"/>
        <v>0</v>
      </c>
      <c r="T271" s="33">
        <f t="shared" si="57"/>
        <v>0</v>
      </c>
      <c r="U271" s="33">
        <f t="shared" si="57"/>
        <v>0</v>
      </c>
      <c r="V271" s="33">
        <f t="shared" si="57"/>
        <v>0</v>
      </c>
      <c r="W271" s="33">
        <f t="shared" si="57"/>
        <v>0</v>
      </c>
      <c r="X271" s="83">
        <f t="shared" si="57"/>
        <v>14849</v>
      </c>
      <c r="Y271" s="69">
        <f t="shared" si="56"/>
        <v>75.89573217480195</v>
      </c>
    </row>
    <row r="272" spans="1:25" ht="48" outlineLevel="6" thickBot="1">
      <c r="A272" s="41" t="s">
        <v>170</v>
      </c>
      <c r="B272" s="20">
        <v>951</v>
      </c>
      <c r="C272" s="9" t="s">
        <v>169</v>
      </c>
      <c r="D272" s="9" t="s">
        <v>6</v>
      </c>
      <c r="E272" s="9" t="s">
        <v>5</v>
      </c>
      <c r="F272" s="9"/>
      <c r="G272" s="35">
        <f>G273</f>
        <v>19565</v>
      </c>
      <c r="H272" s="35">
        <f t="shared" si="57"/>
        <v>0</v>
      </c>
      <c r="I272" s="35">
        <f t="shared" si="57"/>
        <v>0</v>
      </c>
      <c r="J272" s="35">
        <f t="shared" si="57"/>
        <v>0</v>
      </c>
      <c r="K272" s="35">
        <f t="shared" si="57"/>
        <v>0</v>
      </c>
      <c r="L272" s="35">
        <f t="shared" si="57"/>
        <v>0</v>
      </c>
      <c r="M272" s="35">
        <f t="shared" si="57"/>
        <v>0</v>
      </c>
      <c r="N272" s="35">
        <f t="shared" si="57"/>
        <v>0</v>
      </c>
      <c r="O272" s="35">
        <f t="shared" si="57"/>
        <v>0</v>
      </c>
      <c r="P272" s="35">
        <f t="shared" si="57"/>
        <v>0</v>
      </c>
      <c r="Q272" s="35">
        <f t="shared" si="57"/>
        <v>0</v>
      </c>
      <c r="R272" s="35">
        <f t="shared" si="57"/>
        <v>0</v>
      </c>
      <c r="S272" s="35">
        <f t="shared" si="57"/>
        <v>0</v>
      </c>
      <c r="T272" s="35">
        <f t="shared" si="57"/>
        <v>0</v>
      </c>
      <c r="U272" s="35">
        <f t="shared" si="57"/>
        <v>0</v>
      </c>
      <c r="V272" s="35">
        <f t="shared" si="57"/>
        <v>0</v>
      </c>
      <c r="W272" s="35">
        <f t="shared" si="57"/>
        <v>0</v>
      </c>
      <c r="X272" s="76">
        <f t="shared" si="57"/>
        <v>14849</v>
      </c>
      <c r="Y272" s="69">
        <f t="shared" si="56"/>
        <v>75.89573217480195</v>
      </c>
    </row>
    <row r="273" spans="1:25" ht="16.5" outlineLevel="6" thickBot="1">
      <c r="A273" s="36" t="s">
        <v>104</v>
      </c>
      <c r="B273" s="21">
        <v>951</v>
      </c>
      <c r="C273" s="11" t="s">
        <v>169</v>
      </c>
      <c r="D273" s="11" t="s">
        <v>175</v>
      </c>
      <c r="E273" s="11" t="s">
        <v>5</v>
      </c>
      <c r="F273" s="11"/>
      <c r="G273" s="37">
        <f>G274</f>
        <v>19565</v>
      </c>
      <c r="H273" s="37">
        <f t="shared" si="57"/>
        <v>0</v>
      </c>
      <c r="I273" s="37">
        <f t="shared" si="57"/>
        <v>0</v>
      </c>
      <c r="J273" s="37">
        <f t="shared" si="57"/>
        <v>0</v>
      </c>
      <c r="K273" s="37">
        <f t="shared" si="57"/>
        <v>0</v>
      </c>
      <c r="L273" s="37">
        <f t="shared" si="57"/>
        <v>0</v>
      </c>
      <c r="M273" s="37">
        <f t="shared" si="57"/>
        <v>0</v>
      </c>
      <c r="N273" s="37">
        <f t="shared" si="57"/>
        <v>0</v>
      </c>
      <c r="O273" s="37">
        <f t="shared" si="57"/>
        <v>0</v>
      </c>
      <c r="P273" s="37">
        <f t="shared" si="57"/>
        <v>0</v>
      </c>
      <c r="Q273" s="37">
        <f t="shared" si="57"/>
        <v>0</v>
      </c>
      <c r="R273" s="37">
        <f t="shared" si="57"/>
        <v>0</v>
      </c>
      <c r="S273" s="37">
        <f t="shared" si="57"/>
        <v>0</v>
      </c>
      <c r="T273" s="37">
        <f t="shared" si="57"/>
        <v>0</v>
      </c>
      <c r="U273" s="37">
        <f t="shared" si="57"/>
        <v>0</v>
      </c>
      <c r="V273" s="37">
        <f t="shared" si="57"/>
        <v>0</v>
      </c>
      <c r="W273" s="37">
        <f t="shared" si="57"/>
        <v>0</v>
      </c>
      <c r="X273" s="77">
        <f t="shared" si="57"/>
        <v>14849</v>
      </c>
      <c r="Y273" s="69">
        <f t="shared" si="56"/>
        <v>75.89573217480195</v>
      </c>
    </row>
    <row r="274" spans="1:25" ht="48" outlineLevel="6" thickBot="1">
      <c r="A274" s="113" t="s">
        <v>177</v>
      </c>
      <c r="B274" s="108">
        <v>951</v>
      </c>
      <c r="C274" s="109" t="s">
        <v>169</v>
      </c>
      <c r="D274" s="109" t="s">
        <v>176</v>
      </c>
      <c r="E274" s="109" t="s">
        <v>5</v>
      </c>
      <c r="F274" s="109"/>
      <c r="G274" s="40">
        <f>G275</f>
        <v>19565</v>
      </c>
      <c r="H274" s="39">
        <f aca="true" t="shared" si="58" ref="H274:X274">H276</f>
        <v>0</v>
      </c>
      <c r="I274" s="39">
        <f t="shared" si="58"/>
        <v>0</v>
      </c>
      <c r="J274" s="39">
        <f t="shared" si="58"/>
        <v>0</v>
      </c>
      <c r="K274" s="39">
        <f t="shared" si="58"/>
        <v>0</v>
      </c>
      <c r="L274" s="39">
        <f t="shared" si="58"/>
        <v>0</v>
      </c>
      <c r="M274" s="39">
        <f t="shared" si="58"/>
        <v>0</v>
      </c>
      <c r="N274" s="39">
        <f t="shared" si="58"/>
        <v>0</v>
      </c>
      <c r="O274" s="39">
        <f t="shared" si="58"/>
        <v>0</v>
      </c>
      <c r="P274" s="39">
        <f t="shared" si="58"/>
        <v>0</v>
      </c>
      <c r="Q274" s="39">
        <f t="shared" si="58"/>
        <v>0</v>
      </c>
      <c r="R274" s="39">
        <f t="shared" si="58"/>
        <v>0</v>
      </c>
      <c r="S274" s="39">
        <f t="shared" si="58"/>
        <v>0</v>
      </c>
      <c r="T274" s="39">
        <f t="shared" si="58"/>
        <v>0</v>
      </c>
      <c r="U274" s="39">
        <f t="shared" si="58"/>
        <v>0</v>
      </c>
      <c r="V274" s="39">
        <f t="shared" si="58"/>
        <v>0</v>
      </c>
      <c r="W274" s="39">
        <f t="shared" si="58"/>
        <v>0</v>
      </c>
      <c r="X274" s="78">
        <f t="shared" si="58"/>
        <v>14849</v>
      </c>
      <c r="Y274" s="69">
        <f t="shared" si="56"/>
        <v>75.89573217480195</v>
      </c>
    </row>
    <row r="275" spans="1:25" ht="16.5" outlineLevel="6" thickBot="1">
      <c r="A275" s="5" t="s">
        <v>292</v>
      </c>
      <c r="B275" s="22">
        <v>951</v>
      </c>
      <c r="C275" s="6" t="s">
        <v>169</v>
      </c>
      <c r="D275" s="6" t="s">
        <v>176</v>
      </c>
      <c r="E275" s="6" t="s">
        <v>290</v>
      </c>
      <c r="F275" s="6"/>
      <c r="G275" s="39">
        <f>G276</f>
        <v>19565</v>
      </c>
      <c r="H275" s="65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97"/>
      <c r="Y275" s="69"/>
    </row>
    <row r="276" spans="1:25" ht="32.25" outlineLevel="6" thickBot="1">
      <c r="A276" s="106" t="s">
        <v>293</v>
      </c>
      <c r="B276" s="110">
        <v>951</v>
      </c>
      <c r="C276" s="111" t="s">
        <v>169</v>
      </c>
      <c r="D276" s="111" t="s">
        <v>176</v>
      </c>
      <c r="E276" s="111" t="s">
        <v>291</v>
      </c>
      <c r="F276" s="111"/>
      <c r="G276" s="112">
        <v>19565</v>
      </c>
      <c r="H276" s="28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53"/>
      <c r="X276" s="75">
        <v>14849</v>
      </c>
      <c r="Y276" s="69">
        <f>X276/G276*100</f>
        <v>75.89573217480195</v>
      </c>
    </row>
    <row r="277" spans="1:25" ht="16.5" outlineLevel="6" thickBot="1">
      <c r="A277" s="61"/>
      <c r="B277" s="62"/>
      <c r="C277" s="62"/>
      <c r="D277" s="62"/>
      <c r="E277" s="62"/>
      <c r="F277" s="62"/>
      <c r="G277" s="63"/>
      <c r="H277" s="28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53"/>
      <c r="X277" s="84"/>
      <c r="Y277" s="69">
        <v>0</v>
      </c>
    </row>
    <row r="278" spans="1:25" ht="57.75" outlineLevel="6" thickBot="1">
      <c r="A278" s="124" t="s">
        <v>154</v>
      </c>
      <c r="B278" s="125" t="s">
        <v>153</v>
      </c>
      <c r="C278" s="125" t="s">
        <v>152</v>
      </c>
      <c r="D278" s="125" t="s">
        <v>6</v>
      </c>
      <c r="E278" s="125" t="s">
        <v>5</v>
      </c>
      <c r="F278" s="126"/>
      <c r="G278" s="127">
        <f aca="true" t="shared" si="59" ref="G278:X278">G281+G372</f>
        <v>336923.1</v>
      </c>
      <c r="H278" s="31" t="e">
        <f t="shared" si="59"/>
        <v>#REF!</v>
      </c>
      <c r="I278" s="31" t="e">
        <f t="shared" si="59"/>
        <v>#REF!</v>
      </c>
      <c r="J278" s="31" t="e">
        <f t="shared" si="59"/>
        <v>#REF!</v>
      </c>
      <c r="K278" s="31" t="e">
        <f t="shared" si="59"/>
        <v>#REF!</v>
      </c>
      <c r="L278" s="31" t="e">
        <f t="shared" si="59"/>
        <v>#REF!</v>
      </c>
      <c r="M278" s="31" t="e">
        <f t="shared" si="59"/>
        <v>#REF!</v>
      </c>
      <c r="N278" s="31" t="e">
        <f t="shared" si="59"/>
        <v>#REF!</v>
      </c>
      <c r="O278" s="31" t="e">
        <f t="shared" si="59"/>
        <v>#REF!</v>
      </c>
      <c r="P278" s="31" t="e">
        <f t="shared" si="59"/>
        <v>#REF!</v>
      </c>
      <c r="Q278" s="31" t="e">
        <f t="shared" si="59"/>
        <v>#REF!</v>
      </c>
      <c r="R278" s="31" t="e">
        <f t="shared" si="59"/>
        <v>#REF!</v>
      </c>
      <c r="S278" s="31" t="e">
        <f t="shared" si="59"/>
        <v>#REF!</v>
      </c>
      <c r="T278" s="31" t="e">
        <f t="shared" si="59"/>
        <v>#REF!</v>
      </c>
      <c r="U278" s="31" t="e">
        <f t="shared" si="59"/>
        <v>#REF!</v>
      </c>
      <c r="V278" s="31" t="e">
        <f t="shared" si="59"/>
        <v>#REF!</v>
      </c>
      <c r="W278" s="31" t="e">
        <f t="shared" si="59"/>
        <v>#REF!</v>
      </c>
      <c r="X278" s="70" t="e">
        <f t="shared" si="59"/>
        <v>#REF!</v>
      </c>
      <c r="Y278" s="69" t="e">
        <f>X278/G278*100</f>
        <v>#REF!</v>
      </c>
    </row>
    <row r="279" spans="1:25" ht="15" outlineLevel="6" thickBot="1">
      <c r="A279" s="139" t="s">
        <v>303</v>
      </c>
      <c r="B279" s="140" t="s">
        <v>153</v>
      </c>
      <c r="C279" s="140" t="s">
        <v>152</v>
      </c>
      <c r="D279" s="140" t="s">
        <v>6</v>
      </c>
      <c r="E279" s="140" t="s">
        <v>5</v>
      </c>
      <c r="F279" s="149">
        <v>79714.91</v>
      </c>
      <c r="G279" s="157">
        <f>G320+G358+G372</f>
        <v>211030.1</v>
      </c>
      <c r="H279" s="156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3"/>
      <c r="Y279" s="69"/>
    </row>
    <row r="280" spans="1:25" ht="15" outlineLevel="6" thickBot="1">
      <c r="A280" s="139" t="s">
        <v>71</v>
      </c>
      <c r="B280" s="140" t="s">
        <v>153</v>
      </c>
      <c r="C280" s="140" t="s">
        <v>152</v>
      </c>
      <c r="D280" s="140" t="s">
        <v>6</v>
      </c>
      <c r="E280" s="140" t="s">
        <v>5</v>
      </c>
      <c r="F280" s="149">
        <v>29880.85</v>
      </c>
      <c r="G280" s="158">
        <f>G282</f>
        <v>125893</v>
      </c>
      <c r="H280" s="156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3"/>
      <c r="Y280" s="69"/>
    </row>
    <row r="281" spans="1:25" ht="19.5" outlineLevel="6" thickBot="1">
      <c r="A281" s="32" t="s">
        <v>110</v>
      </c>
      <c r="B281" s="19">
        <v>953</v>
      </c>
      <c r="C281" s="14" t="s">
        <v>109</v>
      </c>
      <c r="D281" s="14" t="s">
        <v>6</v>
      </c>
      <c r="E281" s="14" t="s">
        <v>5</v>
      </c>
      <c r="F281" s="14"/>
      <c r="G281" s="33">
        <f>G283+G292+G345+G358</f>
        <v>333766.1</v>
      </c>
      <c r="H281" s="33" t="e">
        <f>H287+H292+#REF!+H358</f>
        <v>#REF!</v>
      </c>
      <c r="I281" s="33" t="e">
        <f>I287+I292+#REF!+I358</f>
        <v>#REF!</v>
      </c>
      <c r="J281" s="33" t="e">
        <f>J287+J292+#REF!+J358</f>
        <v>#REF!</v>
      </c>
      <c r="K281" s="33" t="e">
        <f>K287+K292+#REF!+K358</f>
        <v>#REF!</v>
      </c>
      <c r="L281" s="33" t="e">
        <f>L287+L292+#REF!+L358</f>
        <v>#REF!</v>
      </c>
      <c r="M281" s="33" t="e">
        <f>M287+M292+#REF!+M358</f>
        <v>#REF!</v>
      </c>
      <c r="N281" s="33" t="e">
        <f>N287+N292+#REF!+N358</f>
        <v>#REF!</v>
      </c>
      <c r="O281" s="33" t="e">
        <f>O287+O292+#REF!+O358</f>
        <v>#REF!</v>
      </c>
      <c r="P281" s="33" t="e">
        <f>P287+P292+#REF!+P358</f>
        <v>#REF!</v>
      </c>
      <c r="Q281" s="33" t="e">
        <f>Q287+Q292+#REF!+Q358</f>
        <v>#REF!</v>
      </c>
      <c r="R281" s="33" t="e">
        <f>R287+R292+#REF!+R358</f>
        <v>#REF!</v>
      </c>
      <c r="S281" s="33" t="e">
        <f>S287+S292+#REF!+S358</f>
        <v>#REF!</v>
      </c>
      <c r="T281" s="33" t="e">
        <f>T287+T292+#REF!+T358</f>
        <v>#REF!</v>
      </c>
      <c r="U281" s="33" t="e">
        <f>U287+U292+#REF!+U358</f>
        <v>#REF!</v>
      </c>
      <c r="V281" s="33" t="e">
        <f>V287+V292+#REF!+V358</f>
        <v>#REF!</v>
      </c>
      <c r="W281" s="33" t="e">
        <f>W287+W292+#REF!+W358</f>
        <v>#REF!</v>
      </c>
      <c r="X281" s="33" t="e">
        <f>X287+X292+#REF!+X358</f>
        <v>#REF!</v>
      </c>
      <c r="Y281" s="69" t="e">
        <f>X281/G281*100</f>
        <v>#REF!</v>
      </c>
    </row>
    <row r="282" spans="1:25" ht="19.5" outlineLevel="6" thickBot="1">
      <c r="A282" s="150" t="s">
        <v>71</v>
      </c>
      <c r="B282" s="19">
        <v>954</v>
      </c>
      <c r="C282" s="14" t="s">
        <v>109</v>
      </c>
      <c r="D282" s="14" t="s">
        <v>6</v>
      </c>
      <c r="E282" s="14" t="s">
        <v>5</v>
      </c>
      <c r="F282" s="14"/>
      <c r="G282" s="33">
        <f>G284+G293+G345</f>
        <v>125893</v>
      </c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52"/>
      <c r="Y282" s="69"/>
    </row>
    <row r="283" spans="1:25" ht="19.5" outlineLevel="6" thickBot="1">
      <c r="A283" s="32" t="s">
        <v>294</v>
      </c>
      <c r="B283" s="19">
        <v>953</v>
      </c>
      <c r="C283" s="14" t="s">
        <v>39</v>
      </c>
      <c r="D283" s="14" t="s">
        <v>6</v>
      </c>
      <c r="E283" s="14" t="s">
        <v>5</v>
      </c>
      <c r="F283" s="14"/>
      <c r="G283" s="33">
        <f>G287</f>
        <v>52822</v>
      </c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52"/>
      <c r="Y283" s="69"/>
    </row>
    <row r="284" spans="1:25" ht="20.25" outlineLevel="6" thickBot="1">
      <c r="A284" s="13" t="s">
        <v>71</v>
      </c>
      <c r="B284" s="21">
        <v>954</v>
      </c>
      <c r="C284" s="152" t="s">
        <v>39</v>
      </c>
      <c r="D284" s="152" t="s">
        <v>6</v>
      </c>
      <c r="E284" s="152" t="s">
        <v>5</v>
      </c>
      <c r="F284" s="152"/>
      <c r="G284" s="153">
        <f>G285</f>
        <v>52822</v>
      </c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52"/>
      <c r="Y284" s="69"/>
    </row>
    <row r="285" spans="1:25" ht="20.25" outlineLevel="6" thickBot="1">
      <c r="A285" s="36" t="s">
        <v>306</v>
      </c>
      <c r="B285" s="21">
        <v>955</v>
      </c>
      <c r="C285" s="152" t="s">
        <v>39</v>
      </c>
      <c r="D285" s="152" t="s">
        <v>6</v>
      </c>
      <c r="E285" s="152" t="s">
        <v>5</v>
      </c>
      <c r="F285" s="152"/>
      <c r="G285" s="153">
        <f>G286</f>
        <v>52822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52"/>
      <c r="Y285" s="69"/>
    </row>
    <row r="286" spans="1:25" ht="32.25" outlineLevel="6" thickBot="1">
      <c r="A286" s="36" t="s">
        <v>307</v>
      </c>
      <c r="B286" s="21">
        <v>956</v>
      </c>
      <c r="C286" s="152" t="s">
        <v>39</v>
      </c>
      <c r="D286" s="152" t="s">
        <v>6</v>
      </c>
      <c r="E286" s="152" t="s">
        <v>5</v>
      </c>
      <c r="F286" s="152"/>
      <c r="G286" s="153">
        <f>G287</f>
        <v>52822</v>
      </c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52"/>
      <c r="Y286" s="69"/>
    </row>
    <row r="287" spans="1:25" ht="16.5" outlineLevel="6" thickBot="1">
      <c r="A287" s="36" t="s">
        <v>124</v>
      </c>
      <c r="B287" s="21">
        <v>953</v>
      </c>
      <c r="C287" s="11" t="s">
        <v>39</v>
      </c>
      <c r="D287" s="11" t="s">
        <v>6</v>
      </c>
      <c r="E287" s="11" t="s">
        <v>5</v>
      </c>
      <c r="F287" s="11"/>
      <c r="G287" s="37">
        <f>G288</f>
        <v>52822</v>
      </c>
      <c r="H287" s="37">
        <f aca="true" t="shared" si="60" ref="H287:X287">H288</f>
        <v>0</v>
      </c>
      <c r="I287" s="37">
        <f t="shared" si="60"/>
        <v>0</v>
      </c>
      <c r="J287" s="37">
        <f t="shared" si="60"/>
        <v>0</v>
      </c>
      <c r="K287" s="37">
        <f t="shared" si="60"/>
        <v>0</v>
      </c>
      <c r="L287" s="37">
        <f t="shared" si="60"/>
        <v>0</v>
      </c>
      <c r="M287" s="37">
        <f t="shared" si="60"/>
        <v>0</v>
      </c>
      <c r="N287" s="37">
        <f t="shared" si="60"/>
        <v>0</v>
      </c>
      <c r="O287" s="37">
        <f t="shared" si="60"/>
        <v>0</v>
      </c>
      <c r="P287" s="37">
        <f t="shared" si="60"/>
        <v>0</v>
      </c>
      <c r="Q287" s="37">
        <f t="shared" si="60"/>
        <v>0</v>
      </c>
      <c r="R287" s="37">
        <f t="shared" si="60"/>
        <v>0</v>
      </c>
      <c r="S287" s="37">
        <f t="shared" si="60"/>
        <v>0</v>
      </c>
      <c r="T287" s="37">
        <f t="shared" si="60"/>
        <v>0</v>
      </c>
      <c r="U287" s="37">
        <f t="shared" si="60"/>
        <v>0</v>
      </c>
      <c r="V287" s="37">
        <f t="shared" si="60"/>
        <v>0</v>
      </c>
      <c r="W287" s="37">
        <f t="shared" si="60"/>
        <v>0</v>
      </c>
      <c r="X287" s="77">
        <f t="shared" si="60"/>
        <v>34477.81647</v>
      </c>
      <c r="Y287" s="69">
        <f>X287/G287*100</f>
        <v>65.27169828859188</v>
      </c>
    </row>
    <row r="288" spans="1:25" ht="32.25" outlineLevel="6" thickBot="1">
      <c r="A288" s="107" t="s">
        <v>81</v>
      </c>
      <c r="B288" s="108">
        <v>953</v>
      </c>
      <c r="C288" s="109" t="s">
        <v>39</v>
      </c>
      <c r="D288" s="109" t="s">
        <v>6</v>
      </c>
      <c r="E288" s="109" t="s">
        <v>5</v>
      </c>
      <c r="F288" s="109"/>
      <c r="G288" s="40">
        <f>G289</f>
        <v>52822</v>
      </c>
      <c r="H288" s="39">
        <f aca="true" t="shared" si="61" ref="H288:X288">H290</f>
        <v>0</v>
      </c>
      <c r="I288" s="39">
        <f t="shared" si="61"/>
        <v>0</v>
      </c>
      <c r="J288" s="39">
        <f t="shared" si="61"/>
        <v>0</v>
      </c>
      <c r="K288" s="39">
        <f t="shared" si="61"/>
        <v>0</v>
      </c>
      <c r="L288" s="39">
        <f t="shared" si="61"/>
        <v>0</v>
      </c>
      <c r="M288" s="39">
        <f t="shared" si="61"/>
        <v>0</v>
      </c>
      <c r="N288" s="39">
        <f t="shared" si="61"/>
        <v>0</v>
      </c>
      <c r="O288" s="39">
        <f t="shared" si="61"/>
        <v>0</v>
      </c>
      <c r="P288" s="39">
        <f t="shared" si="61"/>
        <v>0</v>
      </c>
      <c r="Q288" s="39">
        <f t="shared" si="61"/>
        <v>0</v>
      </c>
      <c r="R288" s="39">
        <f t="shared" si="61"/>
        <v>0</v>
      </c>
      <c r="S288" s="39">
        <f t="shared" si="61"/>
        <v>0</v>
      </c>
      <c r="T288" s="39">
        <f t="shared" si="61"/>
        <v>0</v>
      </c>
      <c r="U288" s="39">
        <f t="shared" si="61"/>
        <v>0</v>
      </c>
      <c r="V288" s="39">
        <f t="shared" si="61"/>
        <v>0</v>
      </c>
      <c r="W288" s="39">
        <f t="shared" si="61"/>
        <v>0</v>
      </c>
      <c r="X288" s="78">
        <f t="shared" si="61"/>
        <v>34477.81647</v>
      </c>
      <c r="Y288" s="69">
        <f>X288/G288*100</f>
        <v>65.27169828859188</v>
      </c>
    </row>
    <row r="289" spans="1:25" ht="16.5" outlineLevel="6" thickBot="1">
      <c r="A289" s="5" t="s">
        <v>259</v>
      </c>
      <c r="B289" s="22">
        <v>953</v>
      </c>
      <c r="C289" s="6" t="s">
        <v>39</v>
      </c>
      <c r="D289" s="6" t="s">
        <v>6</v>
      </c>
      <c r="E289" s="6" t="s">
        <v>5</v>
      </c>
      <c r="F289" s="6"/>
      <c r="G289" s="39">
        <f>G290+G291</f>
        <v>52822</v>
      </c>
      <c r="H289" s="65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97"/>
      <c r="Y289" s="69"/>
    </row>
    <row r="290" spans="1:25" ht="48" outlineLevel="6" thickBot="1">
      <c r="A290" s="116" t="s">
        <v>192</v>
      </c>
      <c r="B290" s="110">
        <v>953</v>
      </c>
      <c r="C290" s="111" t="s">
        <v>39</v>
      </c>
      <c r="D290" s="111" t="s">
        <v>40</v>
      </c>
      <c r="E290" s="111" t="s">
        <v>196</v>
      </c>
      <c r="F290" s="111"/>
      <c r="G290" s="112">
        <v>52822</v>
      </c>
      <c r="H290" s="29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54"/>
      <c r="X290" s="75">
        <v>34477.81647</v>
      </c>
      <c r="Y290" s="69">
        <f>X290/G290*100</f>
        <v>65.27169828859188</v>
      </c>
    </row>
    <row r="291" spans="1:25" ht="16.5" outlineLevel="6" thickBot="1">
      <c r="A291" s="116" t="s">
        <v>193</v>
      </c>
      <c r="B291" s="110">
        <v>953</v>
      </c>
      <c r="C291" s="111" t="s">
        <v>39</v>
      </c>
      <c r="D291" s="111" t="s">
        <v>313</v>
      </c>
      <c r="E291" s="111" t="s">
        <v>195</v>
      </c>
      <c r="F291" s="111"/>
      <c r="G291" s="112">
        <v>0</v>
      </c>
      <c r="H291" s="65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85"/>
      <c r="Y291" s="69"/>
    </row>
    <row r="292" spans="1:25" ht="16.5" outlineLevel="6" thickBot="1">
      <c r="A292" s="34" t="s">
        <v>82</v>
      </c>
      <c r="B292" s="20">
        <v>953</v>
      </c>
      <c r="C292" s="9" t="s">
        <v>41</v>
      </c>
      <c r="D292" s="9" t="s">
        <v>6</v>
      </c>
      <c r="E292" s="9" t="s">
        <v>5</v>
      </c>
      <c r="F292" s="9"/>
      <c r="G292" s="35">
        <f>G293+G315+G320</f>
        <v>261419.1</v>
      </c>
      <c r="H292" s="35" t="e">
        <f>#REF!+H309+H320+H315</f>
        <v>#REF!</v>
      </c>
      <c r="I292" s="35" t="e">
        <f>#REF!+I309+I320+I315</f>
        <v>#REF!</v>
      </c>
      <c r="J292" s="35" t="e">
        <f>#REF!+J309+J320+J315</f>
        <v>#REF!</v>
      </c>
      <c r="K292" s="35" t="e">
        <f>#REF!+K309+K320+K315</f>
        <v>#REF!</v>
      </c>
      <c r="L292" s="35" t="e">
        <f>#REF!+L309+L320+L315</f>
        <v>#REF!</v>
      </c>
      <c r="M292" s="35" t="e">
        <f>#REF!+M309+M320+M315</f>
        <v>#REF!</v>
      </c>
      <c r="N292" s="35" t="e">
        <f>#REF!+N309+N320+N315</f>
        <v>#REF!</v>
      </c>
      <c r="O292" s="35" t="e">
        <f>#REF!+O309+O320+O315</f>
        <v>#REF!</v>
      </c>
      <c r="P292" s="35" t="e">
        <f>#REF!+P309+P320+P315</f>
        <v>#REF!</v>
      </c>
      <c r="Q292" s="35" t="e">
        <f>#REF!+Q309+Q320+Q315</f>
        <v>#REF!</v>
      </c>
      <c r="R292" s="35" t="e">
        <f>#REF!+R309+R320+R315</f>
        <v>#REF!</v>
      </c>
      <c r="S292" s="35" t="e">
        <f>#REF!+S309+S320+S315</f>
        <v>#REF!</v>
      </c>
      <c r="T292" s="35" t="e">
        <f>#REF!+T309+T320+T315</f>
        <v>#REF!</v>
      </c>
      <c r="U292" s="35" t="e">
        <f>#REF!+U309+U320+U315</f>
        <v>#REF!</v>
      </c>
      <c r="V292" s="35" t="e">
        <f>#REF!+V309+V320+V315</f>
        <v>#REF!</v>
      </c>
      <c r="W292" s="35" t="e">
        <f>#REF!+W309+W320+W315</f>
        <v>#REF!</v>
      </c>
      <c r="X292" s="35" t="e">
        <f>#REF!+X309+X320+X315</f>
        <v>#REF!</v>
      </c>
      <c r="Y292" s="69" t="e">
        <f>X292/G292*100</f>
        <v>#REF!</v>
      </c>
    </row>
    <row r="293" spans="1:25" ht="16.5" outlineLevel="6" thickBot="1">
      <c r="A293" s="42" t="s">
        <v>71</v>
      </c>
      <c r="B293" s="20">
        <v>954</v>
      </c>
      <c r="C293" s="9" t="s">
        <v>41</v>
      </c>
      <c r="D293" s="9" t="s">
        <v>6</v>
      </c>
      <c r="E293" s="9" t="s">
        <v>5</v>
      </c>
      <c r="F293" s="9"/>
      <c r="G293" s="35">
        <f>G294</f>
        <v>71071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69"/>
    </row>
    <row r="294" spans="1:25" ht="16.5" outlineLevel="6" thickBot="1">
      <c r="A294" s="36" t="s">
        <v>306</v>
      </c>
      <c r="B294" s="21">
        <v>955</v>
      </c>
      <c r="C294" s="11" t="s">
        <v>41</v>
      </c>
      <c r="D294" s="11" t="s">
        <v>6</v>
      </c>
      <c r="E294" s="11" t="s">
        <v>5</v>
      </c>
      <c r="F294" s="11"/>
      <c r="G294" s="37">
        <f>G295+G310</f>
        <v>71071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73"/>
      <c r="Y294" s="69"/>
    </row>
    <row r="295" spans="1:25" ht="32.25" outlineLevel="6" thickBot="1">
      <c r="A295" s="42" t="s">
        <v>308</v>
      </c>
      <c r="B295" s="21">
        <v>956</v>
      </c>
      <c r="C295" s="11" t="s">
        <v>41</v>
      </c>
      <c r="D295" s="11" t="s">
        <v>6</v>
      </c>
      <c r="E295" s="11" t="s">
        <v>5</v>
      </c>
      <c r="F295" s="11"/>
      <c r="G295" s="37">
        <f>G296</f>
        <v>51395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73"/>
      <c r="Y295" s="69"/>
    </row>
    <row r="296" spans="1:25" ht="32.25" outlineLevel="6" thickBot="1">
      <c r="A296" s="42" t="s">
        <v>125</v>
      </c>
      <c r="B296" s="21">
        <v>953</v>
      </c>
      <c r="C296" s="11" t="s">
        <v>41</v>
      </c>
      <c r="D296" s="11" t="s">
        <v>6</v>
      </c>
      <c r="E296" s="11" t="s">
        <v>5</v>
      </c>
      <c r="F296" s="11"/>
      <c r="G296" s="37">
        <f>G297</f>
        <v>51395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73"/>
      <c r="Y296" s="69"/>
    </row>
    <row r="297" spans="1:25" ht="32.25" outlineLevel="6" thickBot="1">
      <c r="A297" s="107" t="s">
        <v>81</v>
      </c>
      <c r="B297" s="108">
        <v>953</v>
      </c>
      <c r="C297" s="109" t="s">
        <v>41</v>
      </c>
      <c r="D297" s="109" t="s">
        <v>6</v>
      </c>
      <c r="E297" s="109" t="s">
        <v>5</v>
      </c>
      <c r="F297" s="109"/>
      <c r="G297" s="40">
        <f>G298+G300+G303+G306</f>
        <v>51395</v>
      </c>
      <c r="H297" s="39">
        <f aca="true" t="shared" si="62" ref="H297:X297">H304</f>
        <v>0</v>
      </c>
      <c r="I297" s="39">
        <f t="shared" si="62"/>
        <v>0</v>
      </c>
      <c r="J297" s="39">
        <f t="shared" si="62"/>
        <v>0</v>
      </c>
      <c r="K297" s="39">
        <f t="shared" si="62"/>
        <v>0</v>
      </c>
      <c r="L297" s="39">
        <f t="shared" si="62"/>
        <v>0</v>
      </c>
      <c r="M297" s="39">
        <f t="shared" si="62"/>
        <v>0</v>
      </c>
      <c r="N297" s="39">
        <f t="shared" si="62"/>
        <v>0</v>
      </c>
      <c r="O297" s="39">
        <f t="shared" si="62"/>
        <v>0</v>
      </c>
      <c r="P297" s="39">
        <f t="shared" si="62"/>
        <v>0</v>
      </c>
      <c r="Q297" s="39">
        <f t="shared" si="62"/>
        <v>0</v>
      </c>
      <c r="R297" s="39">
        <f t="shared" si="62"/>
        <v>0</v>
      </c>
      <c r="S297" s="39">
        <f t="shared" si="62"/>
        <v>0</v>
      </c>
      <c r="T297" s="39">
        <f t="shared" si="62"/>
        <v>0</v>
      </c>
      <c r="U297" s="39">
        <f t="shared" si="62"/>
        <v>0</v>
      </c>
      <c r="V297" s="39">
        <f t="shared" si="62"/>
        <v>0</v>
      </c>
      <c r="W297" s="39">
        <f t="shared" si="62"/>
        <v>0</v>
      </c>
      <c r="X297" s="78">
        <f t="shared" si="62"/>
        <v>48148.89725</v>
      </c>
      <c r="Y297" s="69">
        <f>X297/G297*100</f>
        <v>93.68401060414438</v>
      </c>
    </row>
    <row r="298" spans="1:25" ht="32.25" outlineLevel="6" thickBot="1">
      <c r="A298" s="5" t="s">
        <v>235</v>
      </c>
      <c r="B298" s="22">
        <v>953</v>
      </c>
      <c r="C298" s="6" t="s">
        <v>41</v>
      </c>
      <c r="D298" s="6" t="s">
        <v>42</v>
      </c>
      <c r="E298" s="6" t="s">
        <v>234</v>
      </c>
      <c r="F298" s="6"/>
      <c r="G298" s="39">
        <f>G299</f>
        <v>300</v>
      </c>
      <c r="H298" s="65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97"/>
      <c r="Y298" s="69"/>
    </row>
    <row r="299" spans="1:25" ht="32.25" outlineLevel="6" thickBot="1">
      <c r="A299" s="106" t="s">
        <v>213</v>
      </c>
      <c r="B299" s="110">
        <v>953</v>
      </c>
      <c r="C299" s="111" t="s">
        <v>41</v>
      </c>
      <c r="D299" s="111" t="s">
        <v>42</v>
      </c>
      <c r="E299" s="111" t="s">
        <v>237</v>
      </c>
      <c r="F299" s="111"/>
      <c r="G299" s="112">
        <v>300</v>
      </c>
      <c r="H299" s="65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97"/>
      <c r="Y299" s="69"/>
    </row>
    <row r="300" spans="1:25" ht="32.25" outlineLevel="6" thickBot="1">
      <c r="A300" s="5" t="s">
        <v>220</v>
      </c>
      <c r="B300" s="22">
        <v>953</v>
      </c>
      <c r="C300" s="6" t="s">
        <v>41</v>
      </c>
      <c r="D300" s="6" t="s">
        <v>42</v>
      </c>
      <c r="E300" s="6" t="s">
        <v>214</v>
      </c>
      <c r="F300" s="6"/>
      <c r="G300" s="39">
        <f>G301+G302</f>
        <v>29451.6</v>
      </c>
      <c r="H300" s="65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97"/>
      <c r="Y300" s="69"/>
    </row>
    <row r="301" spans="1:25" ht="32.25" outlineLevel="6" thickBot="1">
      <c r="A301" s="106" t="s">
        <v>221</v>
      </c>
      <c r="B301" s="110">
        <v>953</v>
      </c>
      <c r="C301" s="111" t="s">
        <v>41</v>
      </c>
      <c r="D301" s="111" t="s">
        <v>42</v>
      </c>
      <c r="E301" s="111" t="s">
        <v>215</v>
      </c>
      <c r="F301" s="111"/>
      <c r="G301" s="112">
        <v>500</v>
      </c>
      <c r="H301" s="65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97"/>
      <c r="Y301" s="69"/>
    </row>
    <row r="302" spans="1:25" ht="32.25" outlineLevel="6" thickBot="1">
      <c r="A302" s="106" t="s">
        <v>222</v>
      </c>
      <c r="B302" s="110">
        <v>953</v>
      </c>
      <c r="C302" s="111" t="s">
        <v>41</v>
      </c>
      <c r="D302" s="111" t="s">
        <v>42</v>
      </c>
      <c r="E302" s="111" t="s">
        <v>216</v>
      </c>
      <c r="F302" s="111"/>
      <c r="G302" s="112">
        <v>28951.6</v>
      </c>
      <c r="H302" s="65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97"/>
      <c r="Y302" s="69"/>
    </row>
    <row r="303" spans="1:25" ht="16.5" outlineLevel="6" thickBot="1">
      <c r="A303" s="5" t="s">
        <v>259</v>
      </c>
      <c r="B303" s="22">
        <v>953</v>
      </c>
      <c r="C303" s="6" t="s">
        <v>41</v>
      </c>
      <c r="D303" s="6" t="s">
        <v>6</v>
      </c>
      <c r="E303" s="6" t="s">
        <v>5</v>
      </c>
      <c r="F303" s="6"/>
      <c r="G303" s="39">
        <f>G304+G305</f>
        <v>19174</v>
      </c>
      <c r="H303" s="65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97"/>
      <c r="Y303" s="69"/>
    </row>
    <row r="304" spans="1:25" ht="48" outlineLevel="6" thickBot="1">
      <c r="A304" s="116" t="s">
        <v>192</v>
      </c>
      <c r="B304" s="110">
        <v>953</v>
      </c>
      <c r="C304" s="111" t="s">
        <v>41</v>
      </c>
      <c r="D304" s="111" t="s">
        <v>42</v>
      </c>
      <c r="E304" s="111" t="s">
        <v>196</v>
      </c>
      <c r="F304" s="111"/>
      <c r="G304" s="112">
        <v>19174</v>
      </c>
      <c r="H304" s="29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54"/>
      <c r="X304" s="75">
        <v>48148.89725</v>
      </c>
      <c r="Y304" s="69">
        <f>X304/G304*100</f>
        <v>251.1155588296652</v>
      </c>
    </row>
    <row r="305" spans="1:25" ht="16.5" outlineLevel="6" thickBot="1">
      <c r="A305" s="116" t="s">
        <v>193</v>
      </c>
      <c r="B305" s="110">
        <v>953</v>
      </c>
      <c r="C305" s="111" t="s">
        <v>41</v>
      </c>
      <c r="D305" s="111" t="s">
        <v>298</v>
      </c>
      <c r="E305" s="111" t="s">
        <v>195</v>
      </c>
      <c r="F305" s="111"/>
      <c r="G305" s="112">
        <v>0</v>
      </c>
      <c r="H305" s="65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85"/>
      <c r="Y305" s="69"/>
    </row>
    <row r="306" spans="1:25" ht="16.5" outlineLevel="6" thickBot="1">
      <c r="A306" s="5" t="s">
        <v>223</v>
      </c>
      <c r="B306" s="22">
        <v>953</v>
      </c>
      <c r="C306" s="6" t="s">
        <v>41</v>
      </c>
      <c r="D306" s="6" t="s">
        <v>42</v>
      </c>
      <c r="E306" s="6" t="s">
        <v>217</v>
      </c>
      <c r="F306" s="6"/>
      <c r="G306" s="39">
        <f>G307+G308</f>
        <v>2469.4</v>
      </c>
      <c r="H306" s="65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85"/>
      <c r="Y306" s="69"/>
    </row>
    <row r="307" spans="1:25" ht="32.25" outlineLevel="6" thickBot="1">
      <c r="A307" s="106" t="s">
        <v>224</v>
      </c>
      <c r="B307" s="110">
        <v>953</v>
      </c>
      <c r="C307" s="111" t="s">
        <v>41</v>
      </c>
      <c r="D307" s="111" t="s">
        <v>42</v>
      </c>
      <c r="E307" s="111" t="s">
        <v>218</v>
      </c>
      <c r="F307" s="111"/>
      <c r="G307" s="112">
        <v>2075</v>
      </c>
      <c r="H307" s="65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85"/>
      <c r="Y307" s="69"/>
    </row>
    <row r="308" spans="1:25" ht="16.5" outlineLevel="6" thickBot="1">
      <c r="A308" s="106" t="s">
        <v>225</v>
      </c>
      <c r="B308" s="110">
        <v>953</v>
      </c>
      <c r="C308" s="111" t="s">
        <v>41</v>
      </c>
      <c r="D308" s="111" t="s">
        <v>42</v>
      </c>
      <c r="E308" s="111" t="s">
        <v>219</v>
      </c>
      <c r="F308" s="111"/>
      <c r="G308" s="112">
        <v>394.4</v>
      </c>
      <c r="H308" s="65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85"/>
      <c r="Y308" s="69"/>
    </row>
    <row r="309" spans="1:25" ht="17.25" customHeight="1" outlineLevel="6" thickBot="1">
      <c r="A309" s="151" t="s">
        <v>122</v>
      </c>
      <c r="B309" s="20">
        <v>953</v>
      </c>
      <c r="C309" s="9" t="s">
        <v>41</v>
      </c>
      <c r="D309" s="9" t="s">
        <v>6</v>
      </c>
      <c r="E309" s="9" t="s">
        <v>5</v>
      </c>
      <c r="F309" s="9"/>
      <c r="G309" s="35">
        <f>G311</f>
        <v>19676</v>
      </c>
      <c r="H309" s="37">
        <f aca="true" t="shared" si="63" ref="H309:X309">H311</f>
        <v>0</v>
      </c>
      <c r="I309" s="37">
        <f t="shared" si="63"/>
        <v>0</v>
      </c>
      <c r="J309" s="37">
        <f t="shared" si="63"/>
        <v>0</v>
      </c>
      <c r="K309" s="37">
        <f t="shared" si="63"/>
        <v>0</v>
      </c>
      <c r="L309" s="37">
        <f t="shared" si="63"/>
        <v>0</v>
      </c>
      <c r="M309" s="37">
        <f t="shared" si="63"/>
        <v>0</v>
      </c>
      <c r="N309" s="37">
        <f t="shared" si="63"/>
        <v>0</v>
      </c>
      <c r="O309" s="37">
        <f t="shared" si="63"/>
        <v>0</v>
      </c>
      <c r="P309" s="37">
        <f t="shared" si="63"/>
        <v>0</v>
      </c>
      <c r="Q309" s="37">
        <f t="shared" si="63"/>
        <v>0</v>
      </c>
      <c r="R309" s="37">
        <f t="shared" si="63"/>
        <v>0</v>
      </c>
      <c r="S309" s="37">
        <f t="shared" si="63"/>
        <v>0</v>
      </c>
      <c r="T309" s="37">
        <f t="shared" si="63"/>
        <v>0</v>
      </c>
      <c r="U309" s="37">
        <f t="shared" si="63"/>
        <v>0</v>
      </c>
      <c r="V309" s="37">
        <f t="shared" si="63"/>
        <v>0</v>
      </c>
      <c r="W309" s="37">
        <f t="shared" si="63"/>
        <v>0</v>
      </c>
      <c r="X309" s="77">
        <f t="shared" si="63"/>
        <v>19460.04851</v>
      </c>
      <c r="Y309" s="69">
        <f>X309/G309*100</f>
        <v>98.90246244155317</v>
      </c>
    </row>
    <row r="310" spans="1:25" ht="38.25" customHeight="1" outlineLevel="6" thickBot="1">
      <c r="A310" s="36" t="s">
        <v>309</v>
      </c>
      <c r="B310" s="21">
        <v>956</v>
      </c>
      <c r="C310" s="11" t="s">
        <v>41</v>
      </c>
      <c r="D310" s="11" t="s">
        <v>6</v>
      </c>
      <c r="E310" s="11" t="s">
        <v>5</v>
      </c>
      <c r="F310" s="11"/>
      <c r="G310" s="37">
        <f>G311</f>
        <v>19676</v>
      </c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77"/>
      <c r="Y310" s="69"/>
    </row>
    <row r="311" spans="1:25" ht="32.25" outlineLevel="6" thickBot="1">
      <c r="A311" s="107" t="s">
        <v>81</v>
      </c>
      <c r="B311" s="108">
        <v>953</v>
      </c>
      <c r="C311" s="109" t="s">
        <v>41</v>
      </c>
      <c r="D311" s="109" t="s">
        <v>6</v>
      </c>
      <c r="E311" s="109" t="s">
        <v>5</v>
      </c>
      <c r="F311" s="109"/>
      <c r="G311" s="40">
        <f>G312</f>
        <v>19676</v>
      </c>
      <c r="H311" s="39">
        <f aca="true" t="shared" si="64" ref="H311:X311">H313</f>
        <v>0</v>
      </c>
      <c r="I311" s="39">
        <f t="shared" si="64"/>
        <v>0</v>
      </c>
      <c r="J311" s="39">
        <f t="shared" si="64"/>
        <v>0</v>
      </c>
      <c r="K311" s="39">
        <f t="shared" si="64"/>
        <v>0</v>
      </c>
      <c r="L311" s="39">
        <f t="shared" si="64"/>
        <v>0</v>
      </c>
      <c r="M311" s="39">
        <f t="shared" si="64"/>
        <v>0</v>
      </c>
      <c r="N311" s="39">
        <f t="shared" si="64"/>
        <v>0</v>
      </c>
      <c r="O311" s="39">
        <f t="shared" si="64"/>
        <v>0</v>
      </c>
      <c r="P311" s="39">
        <f t="shared" si="64"/>
        <v>0</v>
      </c>
      <c r="Q311" s="39">
        <f t="shared" si="64"/>
        <v>0</v>
      </c>
      <c r="R311" s="39">
        <f t="shared" si="64"/>
        <v>0</v>
      </c>
      <c r="S311" s="39">
        <f t="shared" si="64"/>
        <v>0</v>
      </c>
      <c r="T311" s="39">
        <f t="shared" si="64"/>
        <v>0</v>
      </c>
      <c r="U311" s="39">
        <f t="shared" si="64"/>
        <v>0</v>
      </c>
      <c r="V311" s="39">
        <f t="shared" si="64"/>
        <v>0</v>
      </c>
      <c r="W311" s="39">
        <f t="shared" si="64"/>
        <v>0</v>
      </c>
      <c r="X311" s="78">
        <f t="shared" si="64"/>
        <v>19460.04851</v>
      </c>
      <c r="Y311" s="69">
        <f>X311/G311*100</f>
        <v>98.90246244155317</v>
      </c>
    </row>
    <row r="312" spans="1:25" ht="16.5" outlineLevel="6" thickBot="1">
      <c r="A312" s="5" t="s">
        <v>259</v>
      </c>
      <c r="B312" s="22">
        <v>953</v>
      </c>
      <c r="C312" s="6" t="s">
        <v>41</v>
      </c>
      <c r="D312" s="6" t="s">
        <v>6</v>
      </c>
      <c r="E312" s="6" t="s">
        <v>5</v>
      </c>
      <c r="F312" s="6"/>
      <c r="G312" s="39">
        <f>G313+G314</f>
        <v>19676</v>
      </c>
      <c r="H312" s="65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97"/>
      <c r="Y312" s="69"/>
    </row>
    <row r="313" spans="1:25" ht="48" outlineLevel="6" thickBot="1">
      <c r="A313" s="116" t="s">
        <v>192</v>
      </c>
      <c r="B313" s="110">
        <v>953</v>
      </c>
      <c r="C313" s="111" t="s">
        <v>41</v>
      </c>
      <c r="D313" s="111" t="s">
        <v>43</v>
      </c>
      <c r="E313" s="111" t="s">
        <v>196</v>
      </c>
      <c r="F313" s="111"/>
      <c r="G313" s="112">
        <v>19676</v>
      </c>
      <c r="H313" s="29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54"/>
      <c r="X313" s="75">
        <v>19460.04851</v>
      </c>
      <c r="Y313" s="69">
        <f>X313/G313*100</f>
        <v>98.90246244155317</v>
      </c>
    </row>
    <row r="314" spans="1:25" ht="16.5" outlineLevel="6" thickBot="1">
      <c r="A314" s="116" t="s">
        <v>193</v>
      </c>
      <c r="B314" s="110">
        <v>953</v>
      </c>
      <c r="C314" s="111" t="s">
        <v>41</v>
      </c>
      <c r="D314" s="111" t="s">
        <v>314</v>
      </c>
      <c r="E314" s="111" t="s">
        <v>195</v>
      </c>
      <c r="F314" s="111"/>
      <c r="G314" s="112">
        <v>0</v>
      </c>
      <c r="H314" s="65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85"/>
      <c r="Y314" s="69"/>
    </row>
    <row r="315" spans="1:25" ht="16.5" outlineLevel="6" thickBot="1">
      <c r="A315" s="34" t="s">
        <v>189</v>
      </c>
      <c r="B315" s="20">
        <v>953</v>
      </c>
      <c r="C315" s="9" t="s">
        <v>41</v>
      </c>
      <c r="D315" s="9" t="s">
        <v>190</v>
      </c>
      <c r="E315" s="9" t="s">
        <v>5</v>
      </c>
      <c r="F315" s="9"/>
      <c r="G315" s="35">
        <f>G316</f>
        <v>0</v>
      </c>
      <c r="H315" s="35">
        <f aca="true" t="shared" si="65" ref="H315:X315">H316</f>
        <v>0</v>
      </c>
      <c r="I315" s="35">
        <f t="shared" si="65"/>
        <v>0</v>
      </c>
      <c r="J315" s="35">
        <f t="shared" si="65"/>
        <v>0</v>
      </c>
      <c r="K315" s="35">
        <f t="shared" si="65"/>
        <v>0</v>
      </c>
      <c r="L315" s="35">
        <f t="shared" si="65"/>
        <v>0</v>
      </c>
      <c r="M315" s="35">
        <f t="shared" si="65"/>
        <v>0</v>
      </c>
      <c r="N315" s="35">
        <f t="shared" si="65"/>
        <v>0</v>
      </c>
      <c r="O315" s="35">
        <f t="shared" si="65"/>
        <v>0</v>
      </c>
      <c r="P315" s="35">
        <f t="shared" si="65"/>
        <v>0</v>
      </c>
      <c r="Q315" s="35">
        <f t="shared" si="65"/>
        <v>0</v>
      </c>
      <c r="R315" s="35">
        <f t="shared" si="65"/>
        <v>0</v>
      </c>
      <c r="S315" s="35">
        <f t="shared" si="65"/>
        <v>0</v>
      </c>
      <c r="T315" s="35">
        <f t="shared" si="65"/>
        <v>0</v>
      </c>
      <c r="U315" s="35">
        <f t="shared" si="65"/>
        <v>0</v>
      </c>
      <c r="V315" s="35">
        <f t="shared" si="65"/>
        <v>0</v>
      </c>
      <c r="W315" s="35">
        <f t="shared" si="65"/>
        <v>0</v>
      </c>
      <c r="X315" s="35">
        <f t="shared" si="65"/>
        <v>0</v>
      </c>
      <c r="Y315" s="69">
        <v>0</v>
      </c>
    </row>
    <row r="316" spans="1:25" ht="32.25" outlineLevel="6" thickBot="1">
      <c r="A316" s="107" t="s">
        <v>205</v>
      </c>
      <c r="B316" s="108">
        <v>953</v>
      </c>
      <c r="C316" s="109" t="s">
        <v>41</v>
      </c>
      <c r="D316" s="109" t="s">
        <v>188</v>
      </c>
      <c r="E316" s="109" t="s">
        <v>5</v>
      </c>
      <c r="F316" s="109"/>
      <c r="G316" s="40">
        <f>G317+G318</f>
        <v>0</v>
      </c>
      <c r="H316" s="39">
        <f aca="true" t="shared" si="66" ref="H316:X316">H319</f>
        <v>0</v>
      </c>
      <c r="I316" s="39">
        <f t="shared" si="66"/>
        <v>0</v>
      </c>
      <c r="J316" s="39">
        <f t="shared" si="66"/>
        <v>0</v>
      </c>
      <c r="K316" s="39">
        <f t="shared" si="66"/>
        <v>0</v>
      </c>
      <c r="L316" s="39">
        <f t="shared" si="66"/>
        <v>0</v>
      </c>
      <c r="M316" s="39">
        <f t="shared" si="66"/>
        <v>0</v>
      </c>
      <c r="N316" s="39">
        <f t="shared" si="66"/>
        <v>0</v>
      </c>
      <c r="O316" s="39">
        <f t="shared" si="66"/>
        <v>0</v>
      </c>
      <c r="P316" s="39">
        <f t="shared" si="66"/>
        <v>0</v>
      </c>
      <c r="Q316" s="39">
        <f t="shared" si="66"/>
        <v>0</v>
      </c>
      <c r="R316" s="39">
        <f t="shared" si="66"/>
        <v>0</v>
      </c>
      <c r="S316" s="39">
        <f t="shared" si="66"/>
        <v>0</v>
      </c>
      <c r="T316" s="39">
        <f t="shared" si="66"/>
        <v>0</v>
      </c>
      <c r="U316" s="39">
        <f t="shared" si="66"/>
        <v>0</v>
      </c>
      <c r="V316" s="39">
        <f t="shared" si="66"/>
        <v>0</v>
      </c>
      <c r="W316" s="39">
        <f t="shared" si="66"/>
        <v>0</v>
      </c>
      <c r="X316" s="39">
        <f t="shared" si="66"/>
        <v>0</v>
      </c>
      <c r="Y316" s="69">
        <v>0</v>
      </c>
    </row>
    <row r="317" spans="1:25" ht="32.25" outlineLevel="6" thickBot="1">
      <c r="A317" s="5" t="s">
        <v>220</v>
      </c>
      <c r="B317" s="22">
        <v>953</v>
      </c>
      <c r="C317" s="6" t="s">
        <v>41</v>
      </c>
      <c r="D317" s="6" t="s">
        <v>188</v>
      </c>
      <c r="E317" s="6" t="s">
        <v>214</v>
      </c>
      <c r="F317" s="6"/>
      <c r="G317" s="39">
        <v>0</v>
      </c>
      <c r="H317" s="65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65"/>
      <c r="Y317" s="69"/>
    </row>
    <row r="318" spans="1:25" ht="16.5" outlineLevel="6" thickBot="1">
      <c r="A318" s="5" t="s">
        <v>259</v>
      </c>
      <c r="B318" s="22">
        <v>953</v>
      </c>
      <c r="C318" s="6" t="s">
        <v>41</v>
      </c>
      <c r="D318" s="6" t="s">
        <v>188</v>
      </c>
      <c r="E318" s="6" t="s">
        <v>258</v>
      </c>
      <c r="F318" s="6"/>
      <c r="G318" s="39">
        <f>G319</f>
        <v>0</v>
      </c>
      <c r="H318" s="65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65"/>
      <c r="Y318" s="69"/>
    </row>
    <row r="319" spans="1:25" ht="16.5" outlineLevel="6" thickBot="1">
      <c r="A319" s="93" t="s">
        <v>193</v>
      </c>
      <c r="B319" s="22">
        <v>953</v>
      </c>
      <c r="C319" s="6" t="s">
        <v>41</v>
      </c>
      <c r="D319" s="6" t="s">
        <v>188</v>
      </c>
      <c r="E319" s="6" t="s">
        <v>195</v>
      </c>
      <c r="F319" s="6"/>
      <c r="G319" s="39">
        <v>0</v>
      </c>
      <c r="H319" s="65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85">
        <v>0</v>
      </c>
      <c r="Y319" s="69">
        <v>0</v>
      </c>
    </row>
    <row r="320" spans="1:25" ht="16.5" outlineLevel="6" thickBot="1">
      <c r="A320" s="36" t="s">
        <v>119</v>
      </c>
      <c r="B320" s="21">
        <v>953</v>
      </c>
      <c r="C320" s="11" t="s">
        <v>41</v>
      </c>
      <c r="D320" s="11" t="s">
        <v>118</v>
      </c>
      <c r="E320" s="11" t="s">
        <v>5</v>
      </c>
      <c r="F320" s="6"/>
      <c r="G320" s="35">
        <f>G321+G333+G338</f>
        <v>190348.1</v>
      </c>
      <c r="H320" s="35" t="e">
        <f>H321+#REF!+#REF!+H333+H338+#REF!</f>
        <v>#REF!</v>
      </c>
      <c r="I320" s="35" t="e">
        <f>I321+#REF!+#REF!+I333+I338+#REF!</f>
        <v>#REF!</v>
      </c>
      <c r="J320" s="35" t="e">
        <f>J321+#REF!+#REF!+J333+J338+#REF!</f>
        <v>#REF!</v>
      </c>
      <c r="K320" s="35" t="e">
        <f>K321+#REF!+#REF!+K333+K338+#REF!</f>
        <v>#REF!</v>
      </c>
      <c r="L320" s="35" t="e">
        <f>L321+#REF!+#REF!+L333+L338+#REF!</f>
        <v>#REF!</v>
      </c>
      <c r="M320" s="35" t="e">
        <f>M321+#REF!+#REF!+M333+M338+#REF!</f>
        <v>#REF!</v>
      </c>
      <c r="N320" s="35" t="e">
        <f>N321+#REF!+#REF!+N333+N338+#REF!</f>
        <v>#REF!</v>
      </c>
      <c r="O320" s="35" t="e">
        <f>O321+#REF!+#REF!+O333+O338+#REF!</f>
        <v>#REF!</v>
      </c>
      <c r="P320" s="35" t="e">
        <f>P321+#REF!+#REF!+P333+P338+#REF!</f>
        <v>#REF!</v>
      </c>
      <c r="Q320" s="35" t="e">
        <f>Q321+#REF!+#REF!+Q333+Q338+#REF!</f>
        <v>#REF!</v>
      </c>
      <c r="R320" s="35" t="e">
        <f>R321+#REF!+#REF!+R333+R338+#REF!</f>
        <v>#REF!</v>
      </c>
      <c r="S320" s="35" t="e">
        <f>S321+#REF!+#REF!+S333+S338+#REF!</f>
        <v>#REF!</v>
      </c>
      <c r="T320" s="35" t="e">
        <f>T321+#REF!+#REF!+T333+T338+#REF!</f>
        <v>#REF!</v>
      </c>
      <c r="U320" s="35" t="e">
        <f>U321+#REF!+#REF!+U333+U338+#REF!</f>
        <v>#REF!</v>
      </c>
      <c r="V320" s="35" t="e">
        <f>V321+#REF!+#REF!+V333+V338+#REF!</f>
        <v>#REF!</v>
      </c>
      <c r="W320" s="35" t="e">
        <f>W321+#REF!+#REF!+W333+W338+#REF!</f>
        <v>#REF!</v>
      </c>
      <c r="X320" s="79" t="e">
        <f>X321+#REF!+#REF!+X333+X338+#REF!</f>
        <v>#REF!</v>
      </c>
      <c r="Y320" s="69" t="e">
        <f>X320/G320*100</f>
        <v>#REF!</v>
      </c>
    </row>
    <row r="321" spans="1:25" ht="47.25" customHeight="1" outlineLevel="6" thickBot="1">
      <c r="A321" s="34" t="s">
        <v>184</v>
      </c>
      <c r="B321" s="21">
        <v>953</v>
      </c>
      <c r="C321" s="11" t="s">
        <v>41</v>
      </c>
      <c r="D321" s="11" t="s">
        <v>118</v>
      </c>
      <c r="E321" s="11" t="s">
        <v>5</v>
      </c>
      <c r="F321" s="11"/>
      <c r="G321" s="37">
        <f>G328+G322</f>
        <v>319.1</v>
      </c>
      <c r="H321" s="37">
        <f aca="true" t="shared" si="67" ref="H321:X321">H329</f>
        <v>0</v>
      </c>
      <c r="I321" s="37">
        <f t="shared" si="67"/>
        <v>0</v>
      </c>
      <c r="J321" s="37">
        <f t="shared" si="67"/>
        <v>0</v>
      </c>
      <c r="K321" s="37">
        <f t="shared" si="67"/>
        <v>0</v>
      </c>
      <c r="L321" s="37">
        <f t="shared" si="67"/>
        <v>0</v>
      </c>
      <c r="M321" s="37">
        <f t="shared" si="67"/>
        <v>0</v>
      </c>
      <c r="N321" s="37">
        <f t="shared" si="67"/>
        <v>0</v>
      </c>
      <c r="O321" s="37">
        <f t="shared" si="67"/>
        <v>0</v>
      </c>
      <c r="P321" s="37">
        <f t="shared" si="67"/>
        <v>0</v>
      </c>
      <c r="Q321" s="37">
        <f t="shared" si="67"/>
        <v>0</v>
      </c>
      <c r="R321" s="37">
        <f t="shared" si="67"/>
        <v>0</v>
      </c>
      <c r="S321" s="37">
        <f t="shared" si="67"/>
        <v>0</v>
      </c>
      <c r="T321" s="37">
        <f t="shared" si="67"/>
        <v>0</v>
      </c>
      <c r="U321" s="37">
        <f t="shared" si="67"/>
        <v>0</v>
      </c>
      <c r="V321" s="37">
        <f t="shared" si="67"/>
        <v>0</v>
      </c>
      <c r="W321" s="37">
        <f t="shared" si="67"/>
        <v>0</v>
      </c>
      <c r="X321" s="80">
        <f t="shared" si="67"/>
        <v>2744.868</v>
      </c>
      <c r="Y321" s="69">
        <f>X321/G321*100</f>
        <v>860.1905358821685</v>
      </c>
    </row>
    <row r="322" spans="1:25" ht="47.25" customHeight="1" outlineLevel="6" thickBot="1">
      <c r="A322" s="8" t="s">
        <v>295</v>
      </c>
      <c r="B322" s="21">
        <v>953</v>
      </c>
      <c r="C322" s="11" t="s">
        <v>41</v>
      </c>
      <c r="D322" s="11" t="s">
        <v>296</v>
      </c>
      <c r="E322" s="11" t="s">
        <v>5</v>
      </c>
      <c r="F322" s="11"/>
      <c r="G322" s="37">
        <f>G323</f>
        <v>0</v>
      </c>
      <c r="H322" s="100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2"/>
      <c r="Y322" s="69"/>
    </row>
    <row r="323" spans="1:25" ht="47.25" customHeight="1" outlineLevel="6" thickBot="1">
      <c r="A323" s="113" t="s">
        <v>201</v>
      </c>
      <c r="B323" s="130">
        <v>953</v>
      </c>
      <c r="C323" s="131" t="s">
        <v>41</v>
      </c>
      <c r="D323" s="131" t="s">
        <v>202</v>
      </c>
      <c r="E323" s="131" t="s">
        <v>5</v>
      </c>
      <c r="F323" s="131"/>
      <c r="G323" s="132">
        <f>G324+G326</f>
        <v>0</v>
      </c>
      <c r="H323" s="100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2"/>
      <c r="Y323" s="69"/>
    </row>
    <row r="324" spans="1:25" ht="21" customHeight="1" outlineLevel="6" thickBot="1">
      <c r="A324" s="5" t="s">
        <v>235</v>
      </c>
      <c r="B324" s="22">
        <v>953</v>
      </c>
      <c r="C324" s="6" t="s">
        <v>41</v>
      </c>
      <c r="D324" s="6" t="s">
        <v>202</v>
      </c>
      <c r="E324" s="6" t="s">
        <v>234</v>
      </c>
      <c r="F324" s="11"/>
      <c r="G324" s="103">
        <f>G325</f>
        <v>0</v>
      </c>
      <c r="H324" s="100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2"/>
      <c r="Y324" s="69"/>
    </row>
    <row r="325" spans="1:25" ht="21.75" customHeight="1" outlineLevel="6" thickBot="1">
      <c r="A325" s="106" t="s">
        <v>212</v>
      </c>
      <c r="B325" s="110">
        <v>953</v>
      </c>
      <c r="C325" s="111" t="s">
        <v>41</v>
      </c>
      <c r="D325" s="111" t="s">
        <v>202</v>
      </c>
      <c r="E325" s="111" t="s">
        <v>236</v>
      </c>
      <c r="F325" s="128"/>
      <c r="G325" s="129">
        <v>0</v>
      </c>
      <c r="H325" s="100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2"/>
      <c r="Y325" s="69"/>
    </row>
    <row r="326" spans="1:25" ht="23.25" customHeight="1" outlineLevel="6" thickBot="1">
      <c r="A326" s="5" t="s">
        <v>259</v>
      </c>
      <c r="B326" s="22">
        <v>953</v>
      </c>
      <c r="C326" s="6" t="s">
        <v>41</v>
      </c>
      <c r="D326" s="6" t="s">
        <v>202</v>
      </c>
      <c r="E326" s="6" t="s">
        <v>258</v>
      </c>
      <c r="F326" s="11"/>
      <c r="G326" s="103">
        <f>G327</f>
        <v>0</v>
      </c>
      <c r="H326" s="100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2"/>
      <c r="Y326" s="69"/>
    </row>
    <row r="327" spans="1:25" ht="47.25" customHeight="1" outlineLevel="6" thickBot="1">
      <c r="A327" s="116" t="s">
        <v>192</v>
      </c>
      <c r="B327" s="110">
        <v>953</v>
      </c>
      <c r="C327" s="111" t="s">
        <v>41</v>
      </c>
      <c r="D327" s="111" t="s">
        <v>202</v>
      </c>
      <c r="E327" s="111" t="s">
        <v>196</v>
      </c>
      <c r="F327" s="128"/>
      <c r="G327" s="129">
        <v>0</v>
      </c>
      <c r="H327" s="100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2"/>
      <c r="Y327" s="69"/>
    </row>
    <row r="328" spans="1:25" ht="47.25" customHeight="1" outlineLevel="6" thickBot="1">
      <c r="A328" s="113" t="s">
        <v>199</v>
      </c>
      <c r="B328" s="130">
        <v>953</v>
      </c>
      <c r="C328" s="131" t="s">
        <v>41</v>
      </c>
      <c r="D328" s="131" t="s">
        <v>200</v>
      </c>
      <c r="E328" s="131" t="s">
        <v>5</v>
      </c>
      <c r="F328" s="131"/>
      <c r="G328" s="132">
        <f>G329+G331</f>
        <v>319.1</v>
      </c>
      <c r="H328" s="100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2"/>
      <c r="Y328" s="69"/>
    </row>
    <row r="329" spans="1:25" ht="20.25" customHeight="1" outlineLevel="6" thickBot="1">
      <c r="A329" s="5" t="s">
        <v>235</v>
      </c>
      <c r="B329" s="22">
        <v>953</v>
      </c>
      <c r="C329" s="6" t="s">
        <v>41</v>
      </c>
      <c r="D329" s="6" t="s">
        <v>200</v>
      </c>
      <c r="E329" s="6" t="s">
        <v>234</v>
      </c>
      <c r="F329" s="6"/>
      <c r="G329" s="39">
        <f>G330</f>
        <v>177.09</v>
      </c>
      <c r="H329" s="65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85">
        <v>2744.868</v>
      </c>
      <c r="Y329" s="69">
        <f>X329/G329*100</f>
        <v>1549.9847535151619</v>
      </c>
    </row>
    <row r="330" spans="1:25" ht="16.5" outlineLevel="6" thickBot="1">
      <c r="A330" s="106" t="s">
        <v>212</v>
      </c>
      <c r="B330" s="110">
        <v>953</v>
      </c>
      <c r="C330" s="111" t="s">
        <v>41</v>
      </c>
      <c r="D330" s="111" t="s">
        <v>200</v>
      </c>
      <c r="E330" s="111" t="s">
        <v>236</v>
      </c>
      <c r="F330" s="111"/>
      <c r="G330" s="112">
        <v>177.09</v>
      </c>
      <c r="H330" s="65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85"/>
      <c r="Y330" s="69"/>
    </row>
    <row r="331" spans="1:25" ht="16.5" outlineLevel="6" thickBot="1">
      <c r="A331" s="5" t="s">
        <v>259</v>
      </c>
      <c r="B331" s="22">
        <v>953</v>
      </c>
      <c r="C331" s="6" t="s">
        <v>41</v>
      </c>
      <c r="D331" s="6" t="s">
        <v>200</v>
      </c>
      <c r="E331" s="6" t="s">
        <v>258</v>
      </c>
      <c r="F331" s="6"/>
      <c r="G331" s="39">
        <f>G332</f>
        <v>142.01</v>
      </c>
      <c r="H331" s="65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85"/>
      <c r="Y331" s="69"/>
    </row>
    <row r="332" spans="1:25" ht="48" outlineLevel="6" thickBot="1">
      <c r="A332" s="116" t="s">
        <v>192</v>
      </c>
      <c r="B332" s="110">
        <v>953</v>
      </c>
      <c r="C332" s="111" t="s">
        <v>41</v>
      </c>
      <c r="D332" s="111" t="s">
        <v>200</v>
      </c>
      <c r="E332" s="111" t="s">
        <v>196</v>
      </c>
      <c r="F332" s="111"/>
      <c r="G332" s="112">
        <v>142.01</v>
      </c>
      <c r="H332" s="65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85"/>
      <c r="Y332" s="69"/>
    </row>
    <row r="333" spans="1:25" ht="32.25" outlineLevel="6" thickBot="1">
      <c r="A333" s="45" t="s">
        <v>147</v>
      </c>
      <c r="B333" s="21">
        <v>953</v>
      </c>
      <c r="C333" s="11" t="s">
        <v>41</v>
      </c>
      <c r="D333" s="11" t="s">
        <v>146</v>
      </c>
      <c r="E333" s="11" t="s">
        <v>5</v>
      </c>
      <c r="F333" s="11"/>
      <c r="G333" s="37">
        <f>G334+G336</f>
        <v>5335</v>
      </c>
      <c r="H333" s="37">
        <f aca="true" t="shared" si="68" ref="H333:X333">H334</f>
        <v>0</v>
      </c>
      <c r="I333" s="37">
        <f t="shared" si="68"/>
        <v>0</v>
      </c>
      <c r="J333" s="37">
        <f t="shared" si="68"/>
        <v>0</v>
      </c>
      <c r="K333" s="37">
        <f t="shared" si="68"/>
        <v>0</v>
      </c>
      <c r="L333" s="37">
        <f t="shared" si="68"/>
        <v>0</v>
      </c>
      <c r="M333" s="37">
        <f t="shared" si="68"/>
        <v>0</v>
      </c>
      <c r="N333" s="37">
        <f t="shared" si="68"/>
        <v>0</v>
      </c>
      <c r="O333" s="37">
        <f t="shared" si="68"/>
        <v>0</v>
      </c>
      <c r="P333" s="37">
        <f t="shared" si="68"/>
        <v>0</v>
      </c>
      <c r="Q333" s="37">
        <f t="shared" si="68"/>
        <v>0</v>
      </c>
      <c r="R333" s="37">
        <f t="shared" si="68"/>
        <v>0</v>
      </c>
      <c r="S333" s="37">
        <f t="shared" si="68"/>
        <v>0</v>
      </c>
      <c r="T333" s="37">
        <f t="shared" si="68"/>
        <v>0</v>
      </c>
      <c r="U333" s="37">
        <f t="shared" si="68"/>
        <v>0</v>
      </c>
      <c r="V333" s="37">
        <f t="shared" si="68"/>
        <v>0</v>
      </c>
      <c r="W333" s="37">
        <f t="shared" si="68"/>
        <v>0</v>
      </c>
      <c r="X333" s="77">
        <f t="shared" si="68"/>
        <v>3215.05065</v>
      </c>
      <c r="Y333" s="69">
        <f>X333/G333*100</f>
        <v>60.26336738519213</v>
      </c>
    </row>
    <row r="334" spans="1:25" ht="32.25" outlineLevel="6" thickBot="1">
      <c r="A334" s="5" t="s">
        <v>220</v>
      </c>
      <c r="B334" s="22">
        <v>953</v>
      </c>
      <c r="C334" s="6" t="s">
        <v>41</v>
      </c>
      <c r="D334" s="6" t="s">
        <v>146</v>
      </c>
      <c r="E334" s="6" t="s">
        <v>214</v>
      </c>
      <c r="F334" s="6"/>
      <c r="G334" s="39">
        <f>G335</f>
        <v>2383.92</v>
      </c>
      <c r="H334" s="29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54"/>
      <c r="X334" s="75">
        <v>3215.05065</v>
      </c>
      <c r="Y334" s="69">
        <f>X334/G334*100</f>
        <v>134.86403276955602</v>
      </c>
    </row>
    <row r="335" spans="1:25" ht="32.25" outlineLevel="6" thickBot="1">
      <c r="A335" s="106" t="s">
        <v>222</v>
      </c>
      <c r="B335" s="110">
        <v>953</v>
      </c>
      <c r="C335" s="111" t="s">
        <v>41</v>
      </c>
      <c r="D335" s="111" t="s">
        <v>146</v>
      </c>
      <c r="E335" s="111" t="s">
        <v>216</v>
      </c>
      <c r="F335" s="111"/>
      <c r="G335" s="112">
        <v>2383.92</v>
      </c>
      <c r="H335" s="65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85"/>
      <c r="Y335" s="69"/>
    </row>
    <row r="336" spans="1:25" ht="16.5" outlineLevel="6" thickBot="1">
      <c r="A336" s="5" t="s">
        <v>259</v>
      </c>
      <c r="B336" s="22">
        <v>953</v>
      </c>
      <c r="C336" s="6" t="s">
        <v>41</v>
      </c>
      <c r="D336" s="6" t="s">
        <v>146</v>
      </c>
      <c r="E336" s="6" t="s">
        <v>258</v>
      </c>
      <c r="F336" s="6"/>
      <c r="G336" s="39">
        <f>G337</f>
        <v>2951.08</v>
      </c>
      <c r="H336" s="65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85"/>
      <c r="Y336" s="69"/>
    </row>
    <row r="337" spans="1:25" ht="48" outlineLevel="6" thickBot="1">
      <c r="A337" s="116" t="s">
        <v>192</v>
      </c>
      <c r="B337" s="110">
        <v>953</v>
      </c>
      <c r="C337" s="111" t="s">
        <v>41</v>
      </c>
      <c r="D337" s="111" t="s">
        <v>146</v>
      </c>
      <c r="E337" s="111" t="s">
        <v>196</v>
      </c>
      <c r="F337" s="111"/>
      <c r="G337" s="112">
        <v>2951.08</v>
      </c>
      <c r="H337" s="65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85"/>
      <c r="Y337" s="69"/>
    </row>
    <row r="338" spans="1:25" ht="79.5" outlineLevel="6" thickBot="1">
      <c r="A338" s="46" t="s">
        <v>137</v>
      </c>
      <c r="B338" s="23">
        <v>953</v>
      </c>
      <c r="C338" s="11" t="s">
        <v>41</v>
      </c>
      <c r="D338" s="11" t="s">
        <v>136</v>
      </c>
      <c r="E338" s="11" t="s">
        <v>5</v>
      </c>
      <c r="F338" s="11"/>
      <c r="G338" s="37">
        <f>G339+G341+G343</f>
        <v>184694</v>
      </c>
      <c r="H338" s="37">
        <f aca="true" t="shared" si="69" ref="H338:X338">H339</f>
        <v>0</v>
      </c>
      <c r="I338" s="37">
        <f t="shared" si="69"/>
        <v>0</v>
      </c>
      <c r="J338" s="37">
        <f t="shared" si="69"/>
        <v>0</v>
      </c>
      <c r="K338" s="37">
        <f t="shared" si="69"/>
        <v>0</v>
      </c>
      <c r="L338" s="37">
        <f t="shared" si="69"/>
        <v>0</v>
      </c>
      <c r="M338" s="37">
        <f t="shared" si="69"/>
        <v>0</v>
      </c>
      <c r="N338" s="37">
        <f t="shared" si="69"/>
        <v>0</v>
      </c>
      <c r="O338" s="37">
        <f t="shared" si="69"/>
        <v>0</v>
      </c>
      <c r="P338" s="37">
        <f t="shared" si="69"/>
        <v>0</v>
      </c>
      <c r="Q338" s="37">
        <f t="shared" si="69"/>
        <v>0</v>
      </c>
      <c r="R338" s="37">
        <f t="shared" si="69"/>
        <v>0</v>
      </c>
      <c r="S338" s="37">
        <f t="shared" si="69"/>
        <v>0</v>
      </c>
      <c r="T338" s="37">
        <f t="shared" si="69"/>
        <v>0</v>
      </c>
      <c r="U338" s="37">
        <f t="shared" si="69"/>
        <v>0</v>
      </c>
      <c r="V338" s="37">
        <f t="shared" si="69"/>
        <v>0</v>
      </c>
      <c r="W338" s="37">
        <f t="shared" si="69"/>
        <v>0</v>
      </c>
      <c r="X338" s="77">
        <f t="shared" si="69"/>
        <v>82757.514</v>
      </c>
      <c r="Y338" s="69">
        <f>X338/G338*100</f>
        <v>44.807906050007034</v>
      </c>
    </row>
    <row r="339" spans="1:25" ht="21.75" customHeight="1" outlineLevel="6" thickBot="1">
      <c r="A339" s="5" t="s">
        <v>235</v>
      </c>
      <c r="B339" s="22">
        <v>953</v>
      </c>
      <c r="C339" s="6" t="s">
        <v>41</v>
      </c>
      <c r="D339" s="6" t="s">
        <v>136</v>
      </c>
      <c r="E339" s="6" t="s">
        <v>234</v>
      </c>
      <c r="F339" s="6"/>
      <c r="G339" s="39">
        <f>G340</f>
        <v>112317.8</v>
      </c>
      <c r="H339" s="29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54"/>
      <c r="X339" s="75">
        <v>82757.514</v>
      </c>
      <c r="Y339" s="69">
        <f>X339/G339*100</f>
        <v>73.68156605631519</v>
      </c>
    </row>
    <row r="340" spans="1:25" ht="16.5" outlineLevel="6" thickBot="1">
      <c r="A340" s="106" t="s">
        <v>212</v>
      </c>
      <c r="B340" s="110">
        <v>953</v>
      </c>
      <c r="C340" s="111" t="s">
        <v>41</v>
      </c>
      <c r="D340" s="111" t="s">
        <v>136</v>
      </c>
      <c r="E340" s="111" t="s">
        <v>236</v>
      </c>
      <c r="F340" s="111"/>
      <c r="G340" s="112">
        <v>112317.8</v>
      </c>
      <c r="H340" s="65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85"/>
      <c r="Y340" s="69"/>
    </row>
    <row r="341" spans="1:25" ht="32.25" outlineLevel="6" thickBot="1">
      <c r="A341" s="5" t="s">
        <v>220</v>
      </c>
      <c r="B341" s="22">
        <v>953</v>
      </c>
      <c r="C341" s="6" t="s">
        <v>41</v>
      </c>
      <c r="D341" s="6" t="s">
        <v>136</v>
      </c>
      <c r="E341" s="6" t="s">
        <v>214</v>
      </c>
      <c r="F341" s="6"/>
      <c r="G341" s="39">
        <f>G342</f>
        <v>477.5</v>
      </c>
      <c r="H341" s="65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85"/>
      <c r="Y341" s="69"/>
    </row>
    <row r="342" spans="1:25" ht="32.25" outlineLevel="6" thickBot="1">
      <c r="A342" s="106" t="s">
        <v>222</v>
      </c>
      <c r="B342" s="110">
        <v>953</v>
      </c>
      <c r="C342" s="111" t="s">
        <v>41</v>
      </c>
      <c r="D342" s="111" t="s">
        <v>136</v>
      </c>
      <c r="E342" s="111" t="s">
        <v>216</v>
      </c>
      <c r="F342" s="111"/>
      <c r="G342" s="112">
        <v>477.5</v>
      </c>
      <c r="H342" s="65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85"/>
      <c r="Y342" s="69"/>
    </row>
    <row r="343" spans="1:25" ht="16.5" outlineLevel="6" thickBot="1">
      <c r="A343" s="5" t="s">
        <v>259</v>
      </c>
      <c r="B343" s="22">
        <v>953</v>
      </c>
      <c r="C343" s="6" t="s">
        <v>41</v>
      </c>
      <c r="D343" s="6" t="s">
        <v>136</v>
      </c>
      <c r="E343" s="6" t="s">
        <v>258</v>
      </c>
      <c r="F343" s="6"/>
      <c r="G343" s="39">
        <f>G344</f>
        <v>71898.7</v>
      </c>
      <c r="H343" s="6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85"/>
      <c r="Y343" s="69"/>
    </row>
    <row r="344" spans="1:25" ht="48" outlineLevel="6" thickBot="1">
      <c r="A344" s="116" t="s">
        <v>192</v>
      </c>
      <c r="B344" s="110">
        <v>953</v>
      </c>
      <c r="C344" s="111" t="s">
        <v>41</v>
      </c>
      <c r="D344" s="111" t="s">
        <v>136</v>
      </c>
      <c r="E344" s="111" t="s">
        <v>196</v>
      </c>
      <c r="F344" s="111"/>
      <c r="G344" s="112">
        <v>71898.7</v>
      </c>
      <c r="H344" s="65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85"/>
      <c r="Y344" s="69"/>
    </row>
    <row r="345" spans="1:25" ht="16.5" outlineLevel="6" thickBot="1">
      <c r="A345" s="13" t="s">
        <v>71</v>
      </c>
      <c r="B345" s="20">
        <v>953</v>
      </c>
      <c r="C345" s="9" t="s">
        <v>44</v>
      </c>
      <c r="D345" s="9" t="s">
        <v>24</v>
      </c>
      <c r="E345" s="9" t="s">
        <v>5</v>
      </c>
      <c r="F345" s="9"/>
      <c r="G345" s="35">
        <f>G346</f>
        <v>2000</v>
      </c>
      <c r="H345" s="65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85"/>
      <c r="Y345" s="69"/>
    </row>
    <row r="346" spans="1:25" ht="32.25" outlineLevel="6" thickBot="1">
      <c r="A346" s="113" t="s">
        <v>300</v>
      </c>
      <c r="B346" s="108">
        <v>953</v>
      </c>
      <c r="C346" s="109" t="s">
        <v>44</v>
      </c>
      <c r="D346" s="109" t="s">
        <v>297</v>
      </c>
      <c r="E346" s="109" t="s">
        <v>5</v>
      </c>
      <c r="F346" s="109"/>
      <c r="G346" s="40">
        <f>G347</f>
        <v>2000</v>
      </c>
      <c r="H346" s="65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85"/>
      <c r="Y346" s="69"/>
    </row>
    <row r="347" spans="1:25" ht="16.5" outlineLevel="6" thickBot="1">
      <c r="A347" s="123" t="s">
        <v>301</v>
      </c>
      <c r="B347" s="108">
        <v>953</v>
      </c>
      <c r="C347" s="109" t="s">
        <v>44</v>
      </c>
      <c r="D347" s="109" t="s">
        <v>298</v>
      </c>
      <c r="E347" s="109" t="s">
        <v>5</v>
      </c>
      <c r="F347" s="109"/>
      <c r="G347" s="40">
        <f>G348</f>
        <v>2000</v>
      </c>
      <c r="H347" s="65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85"/>
      <c r="Y347" s="69"/>
    </row>
    <row r="348" spans="1:25" ht="16.5" outlineLevel="6" thickBot="1">
      <c r="A348" s="123" t="s">
        <v>302</v>
      </c>
      <c r="B348" s="108">
        <v>953</v>
      </c>
      <c r="C348" s="109" t="s">
        <v>44</v>
      </c>
      <c r="D348" s="109" t="s">
        <v>299</v>
      </c>
      <c r="E348" s="109" t="s">
        <v>5</v>
      </c>
      <c r="F348" s="109"/>
      <c r="G348" s="40">
        <f>G349+G351</f>
        <v>2000</v>
      </c>
      <c r="H348" s="6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85"/>
      <c r="Y348" s="69"/>
    </row>
    <row r="349" spans="1:25" ht="32.25" outlineLevel="6" thickBot="1">
      <c r="A349" s="5" t="s">
        <v>220</v>
      </c>
      <c r="B349" s="22">
        <v>953</v>
      </c>
      <c r="C349" s="6" t="s">
        <v>44</v>
      </c>
      <c r="D349" s="6" t="s">
        <v>299</v>
      </c>
      <c r="E349" s="6" t="s">
        <v>214</v>
      </c>
      <c r="F349" s="6"/>
      <c r="G349" s="39">
        <f>G350</f>
        <v>1360.9</v>
      </c>
      <c r="H349" s="6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85"/>
      <c r="Y349" s="69"/>
    </row>
    <row r="350" spans="1:25" ht="32.25" outlineLevel="6" thickBot="1">
      <c r="A350" s="106" t="s">
        <v>222</v>
      </c>
      <c r="B350" s="110">
        <v>953</v>
      </c>
      <c r="C350" s="111" t="s">
        <v>44</v>
      </c>
      <c r="D350" s="111" t="s">
        <v>299</v>
      </c>
      <c r="E350" s="111" t="s">
        <v>216</v>
      </c>
      <c r="F350" s="111"/>
      <c r="G350" s="112">
        <v>1360.9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85"/>
      <c r="Y350" s="69"/>
    </row>
    <row r="351" spans="1:25" ht="16.5" outlineLevel="6" thickBot="1">
      <c r="A351" s="5" t="s">
        <v>259</v>
      </c>
      <c r="B351" s="22">
        <v>953</v>
      </c>
      <c r="C351" s="6" t="s">
        <v>44</v>
      </c>
      <c r="D351" s="6" t="s">
        <v>299</v>
      </c>
      <c r="E351" s="6" t="s">
        <v>258</v>
      </c>
      <c r="F351" s="6"/>
      <c r="G351" s="39">
        <f>G352</f>
        <v>639.1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85"/>
      <c r="Y351" s="69"/>
    </row>
    <row r="352" spans="1:25" ht="48" outlineLevel="6" thickBot="1">
      <c r="A352" s="116" t="s">
        <v>192</v>
      </c>
      <c r="B352" s="110">
        <v>953</v>
      </c>
      <c r="C352" s="111" t="s">
        <v>44</v>
      </c>
      <c r="D352" s="111" t="s">
        <v>299</v>
      </c>
      <c r="E352" s="111" t="s">
        <v>196</v>
      </c>
      <c r="F352" s="111"/>
      <c r="G352" s="112">
        <v>639.1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85"/>
      <c r="Y352" s="69"/>
    </row>
    <row r="353" spans="1:25" ht="32.25" outlineLevel="6" thickBot="1">
      <c r="A353" s="105" t="s">
        <v>145</v>
      </c>
      <c r="B353" s="20">
        <v>953</v>
      </c>
      <c r="C353" s="9" t="s">
        <v>44</v>
      </c>
      <c r="D353" s="9" t="s">
        <v>204</v>
      </c>
      <c r="E353" s="9" t="s">
        <v>5</v>
      </c>
      <c r="F353" s="9"/>
      <c r="G353" s="35">
        <f>G354+G356</f>
        <v>0</v>
      </c>
      <c r="H353" s="65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85"/>
      <c r="Y353" s="69"/>
    </row>
    <row r="354" spans="1:25" ht="32.25" outlineLevel="6" thickBot="1">
      <c r="A354" s="5" t="s">
        <v>220</v>
      </c>
      <c r="B354" s="22">
        <v>953</v>
      </c>
      <c r="C354" s="6" t="s">
        <v>44</v>
      </c>
      <c r="D354" s="6" t="s">
        <v>204</v>
      </c>
      <c r="E354" s="6" t="s">
        <v>214</v>
      </c>
      <c r="F354" s="6"/>
      <c r="G354" s="39">
        <f>G355</f>
        <v>0</v>
      </c>
      <c r="H354" s="65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85"/>
      <c r="Y354" s="69"/>
    </row>
    <row r="355" spans="1:25" ht="32.25" outlineLevel="6" thickBot="1">
      <c r="A355" s="106" t="s">
        <v>222</v>
      </c>
      <c r="B355" s="110">
        <v>953</v>
      </c>
      <c r="C355" s="111" t="s">
        <v>44</v>
      </c>
      <c r="D355" s="111" t="s">
        <v>204</v>
      </c>
      <c r="E355" s="111" t="s">
        <v>216</v>
      </c>
      <c r="F355" s="111"/>
      <c r="G355" s="112">
        <v>0</v>
      </c>
      <c r="H355" s="65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85"/>
      <c r="Y355" s="69"/>
    </row>
    <row r="356" spans="1:25" ht="16.5" outlineLevel="6" thickBot="1">
      <c r="A356" s="5" t="s">
        <v>259</v>
      </c>
      <c r="B356" s="22">
        <v>953</v>
      </c>
      <c r="C356" s="6" t="s">
        <v>44</v>
      </c>
      <c r="D356" s="6" t="s">
        <v>204</v>
      </c>
      <c r="E356" s="6" t="s">
        <v>258</v>
      </c>
      <c r="F356" s="6"/>
      <c r="G356" s="39">
        <f>G357</f>
        <v>0</v>
      </c>
      <c r="H356" s="65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85"/>
      <c r="Y356" s="69"/>
    </row>
    <row r="357" spans="1:25" ht="48" outlineLevel="6" thickBot="1">
      <c r="A357" s="119" t="s">
        <v>192</v>
      </c>
      <c r="B357" s="110">
        <v>953</v>
      </c>
      <c r="C357" s="111" t="s">
        <v>44</v>
      </c>
      <c r="D357" s="111" t="s">
        <v>204</v>
      </c>
      <c r="E357" s="111" t="s">
        <v>196</v>
      </c>
      <c r="F357" s="111"/>
      <c r="G357" s="112">
        <v>0</v>
      </c>
      <c r="H357" s="65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85"/>
      <c r="Y357" s="69"/>
    </row>
    <row r="358" spans="1:25" ht="16.5" outlineLevel="6" thickBot="1">
      <c r="A358" s="34" t="s">
        <v>72</v>
      </c>
      <c r="B358" s="20">
        <v>953</v>
      </c>
      <c r="C358" s="9" t="s">
        <v>25</v>
      </c>
      <c r="D358" s="9" t="s">
        <v>6</v>
      </c>
      <c r="E358" s="9" t="s">
        <v>5</v>
      </c>
      <c r="F358" s="9"/>
      <c r="G358" s="35">
        <f>G359+G370</f>
        <v>17525</v>
      </c>
      <c r="H358" s="35">
        <f aca="true" t="shared" si="70" ref="H358:X358">H359+H370</f>
        <v>0</v>
      </c>
      <c r="I358" s="35">
        <f t="shared" si="70"/>
        <v>0</v>
      </c>
      <c r="J358" s="35">
        <f t="shared" si="70"/>
        <v>0</v>
      </c>
      <c r="K358" s="35">
        <f t="shared" si="70"/>
        <v>0</v>
      </c>
      <c r="L358" s="35">
        <f t="shared" si="70"/>
        <v>0</v>
      </c>
      <c r="M358" s="35">
        <f t="shared" si="70"/>
        <v>0</v>
      </c>
      <c r="N358" s="35">
        <f t="shared" si="70"/>
        <v>0</v>
      </c>
      <c r="O358" s="35">
        <f t="shared" si="70"/>
        <v>0</v>
      </c>
      <c r="P358" s="35">
        <f t="shared" si="70"/>
        <v>0</v>
      </c>
      <c r="Q358" s="35">
        <f t="shared" si="70"/>
        <v>0</v>
      </c>
      <c r="R358" s="35">
        <f t="shared" si="70"/>
        <v>0</v>
      </c>
      <c r="S358" s="35">
        <f t="shared" si="70"/>
        <v>0</v>
      </c>
      <c r="T358" s="35">
        <f t="shared" si="70"/>
        <v>0</v>
      </c>
      <c r="U358" s="35">
        <f t="shared" si="70"/>
        <v>0</v>
      </c>
      <c r="V358" s="35">
        <f t="shared" si="70"/>
        <v>0</v>
      </c>
      <c r="W358" s="35">
        <f t="shared" si="70"/>
        <v>0</v>
      </c>
      <c r="X358" s="76">
        <f t="shared" si="70"/>
        <v>12003.04085</v>
      </c>
      <c r="Y358" s="69">
        <f>X358/G358*100</f>
        <v>68.49096062767475</v>
      </c>
    </row>
    <row r="359" spans="1:25" ht="79.5" outlineLevel="6" thickBot="1">
      <c r="A359" s="42" t="s">
        <v>121</v>
      </c>
      <c r="B359" s="21">
        <v>953</v>
      </c>
      <c r="C359" s="11" t="s">
        <v>25</v>
      </c>
      <c r="D359" s="11" t="s">
        <v>120</v>
      </c>
      <c r="E359" s="11" t="s">
        <v>5</v>
      </c>
      <c r="F359" s="11"/>
      <c r="G359" s="37">
        <f>G360</f>
        <v>17525</v>
      </c>
      <c r="H359" s="37">
        <f aca="true" t="shared" si="71" ref="H359:X360">H360</f>
        <v>0</v>
      </c>
      <c r="I359" s="37">
        <f t="shared" si="71"/>
        <v>0</v>
      </c>
      <c r="J359" s="37">
        <f t="shared" si="71"/>
        <v>0</v>
      </c>
      <c r="K359" s="37">
        <f t="shared" si="71"/>
        <v>0</v>
      </c>
      <c r="L359" s="37">
        <f t="shared" si="71"/>
        <v>0</v>
      </c>
      <c r="M359" s="37">
        <f t="shared" si="71"/>
        <v>0</v>
      </c>
      <c r="N359" s="37">
        <f t="shared" si="71"/>
        <v>0</v>
      </c>
      <c r="O359" s="37">
        <f t="shared" si="71"/>
        <v>0</v>
      </c>
      <c r="P359" s="37">
        <f t="shared" si="71"/>
        <v>0</v>
      </c>
      <c r="Q359" s="37">
        <f t="shared" si="71"/>
        <v>0</v>
      </c>
      <c r="R359" s="37">
        <f t="shared" si="71"/>
        <v>0</v>
      </c>
      <c r="S359" s="37">
        <f t="shared" si="71"/>
        <v>0</v>
      </c>
      <c r="T359" s="37">
        <f t="shared" si="71"/>
        <v>0</v>
      </c>
      <c r="U359" s="37">
        <f t="shared" si="71"/>
        <v>0</v>
      </c>
      <c r="V359" s="37">
        <f t="shared" si="71"/>
        <v>0</v>
      </c>
      <c r="W359" s="37">
        <f t="shared" si="71"/>
        <v>0</v>
      </c>
      <c r="X359" s="77">
        <f t="shared" si="71"/>
        <v>12003.04085</v>
      </c>
      <c r="Y359" s="69">
        <f>X359/G359*100</f>
        <v>68.49096062767475</v>
      </c>
    </row>
    <row r="360" spans="1:25" ht="32.25" outlineLevel="6" thickBot="1">
      <c r="A360" s="107" t="s">
        <v>81</v>
      </c>
      <c r="B360" s="108">
        <v>953</v>
      </c>
      <c r="C360" s="109" t="s">
        <v>25</v>
      </c>
      <c r="D360" s="109" t="s">
        <v>36</v>
      </c>
      <c r="E360" s="109" t="s">
        <v>5</v>
      </c>
      <c r="F360" s="109"/>
      <c r="G360" s="40">
        <f>G361+G364+G367</f>
        <v>17525</v>
      </c>
      <c r="H360" s="39">
        <f t="shared" si="71"/>
        <v>0</v>
      </c>
      <c r="I360" s="39">
        <f t="shared" si="71"/>
        <v>0</v>
      </c>
      <c r="J360" s="39">
        <f t="shared" si="71"/>
        <v>0</v>
      </c>
      <c r="K360" s="39">
        <f t="shared" si="71"/>
        <v>0</v>
      </c>
      <c r="L360" s="39">
        <f t="shared" si="71"/>
        <v>0</v>
      </c>
      <c r="M360" s="39">
        <f t="shared" si="71"/>
        <v>0</v>
      </c>
      <c r="N360" s="39">
        <f t="shared" si="71"/>
        <v>0</v>
      </c>
      <c r="O360" s="39">
        <f t="shared" si="71"/>
        <v>0</v>
      </c>
      <c r="P360" s="39">
        <f t="shared" si="71"/>
        <v>0</v>
      </c>
      <c r="Q360" s="39">
        <f t="shared" si="71"/>
        <v>0</v>
      </c>
      <c r="R360" s="39">
        <f t="shared" si="71"/>
        <v>0</v>
      </c>
      <c r="S360" s="39">
        <f t="shared" si="71"/>
        <v>0</v>
      </c>
      <c r="T360" s="39">
        <f t="shared" si="71"/>
        <v>0</v>
      </c>
      <c r="U360" s="39">
        <f t="shared" si="71"/>
        <v>0</v>
      </c>
      <c r="V360" s="39">
        <f t="shared" si="71"/>
        <v>0</v>
      </c>
      <c r="W360" s="39">
        <f t="shared" si="71"/>
        <v>0</v>
      </c>
      <c r="X360" s="78">
        <f t="shared" si="71"/>
        <v>12003.04085</v>
      </c>
      <c r="Y360" s="69">
        <f>X360/G360*100</f>
        <v>68.49096062767475</v>
      </c>
    </row>
    <row r="361" spans="1:25" ht="32.25" outlineLevel="6" thickBot="1">
      <c r="A361" s="5" t="s">
        <v>235</v>
      </c>
      <c r="B361" s="22">
        <v>953</v>
      </c>
      <c r="C361" s="6" t="s">
        <v>25</v>
      </c>
      <c r="D361" s="6" t="s">
        <v>36</v>
      </c>
      <c r="E361" s="6" t="s">
        <v>234</v>
      </c>
      <c r="F361" s="6"/>
      <c r="G361" s="39">
        <f>G362+G363</f>
        <v>12842</v>
      </c>
      <c r="H361" s="29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54"/>
      <c r="X361" s="75">
        <v>12003.04085</v>
      </c>
      <c r="Y361" s="69">
        <f>X361/G361*100</f>
        <v>93.46706782432642</v>
      </c>
    </row>
    <row r="362" spans="1:25" ht="16.5" outlineLevel="6" thickBot="1">
      <c r="A362" s="106" t="s">
        <v>212</v>
      </c>
      <c r="B362" s="110">
        <v>953</v>
      </c>
      <c r="C362" s="111" t="s">
        <v>25</v>
      </c>
      <c r="D362" s="111" t="s">
        <v>36</v>
      </c>
      <c r="E362" s="111" t="s">
        <v>236</v>
      </c>
      <c r="F362" s="111"/>
      <c r="G362" s="112">
        <v>12822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85"/>
      <c r="Y362" s="69"/>
    </row>
    <row r="363" spans="1:25" ht="32.25" outlineLevel="6" thickBot="1">
      <c r="A363" s="106" t="s">
        <v>213</v>
      </c>
      <c r="B363" s="110">
        <v>953</v>
      </c>
      <c r="C363" s="111" t="s">
        <v>25</v>
      </c>
      <c r="D363" s="111" t="s">
        <v>36</v>
      </c>
      <c r="E363" s="111" t="s">
        <v>237</v>
      </c>
      <c r="F363" s="111"/>
      <c r="G363" s="112">
        <v>20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85"/>
      <c r="Y363" s="69"/>
    </row>
    <row r="364" spans="1:25" ht="32.25" outlineLevel="6" thickBot="1">
      <c r="A364" s="5" t="s">
        <v>220</v>
      </c>
      <c r="B364" s="22">
        <v>953</v>
      </c>
      <c r="C364" s="6" t="s">
        <v>25</v>
      </c>
      <c r="D364" s="6" t="s">
        <v>36</v>
      </c>
      <c r="E364" s="6" t="s">
        <v>214</v>
      </c>
      <c r="F364" s="6"/>
      <c r="G364" s="39">
        <f>G365+G366</f>
        <v>4623</v>
      </c>
      <c r="H364" s="6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85"/>
      <c r="Y364" s="69"/>
    </row>
    <row r="365" spans="1:25" ht="32.25" outlineLevel="6" thickBot="1">
      <c r="A365" s="106" t="s">
        <v>221</v>
      </c>
      <c r="B365" s="110">
        <v>953</v>
      </c>
      <c r="C365" s="111" t="s">
        <v>25</v>
      </c>
      <c r="D365" s="111" t="s">
        <v>36</v>
      </c>
      <c r="E365" s="111" t="s">
        <v>215</v>
      </c>
      <c r="F365" s="111"/>
      <c r="G365" s="112">
        <v>300</v>
      </c>
      <c r="H365" s="65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85"/>
      <c r="Y365" s="69"/>
    </row>
    <row r="366" spans="1:25" ht="32.25" outlineLevel="6" thickBot="1">
      <c r="A366" s="106" t="s">
        <v>222</v>
      </c>
      <c r="B366" s="110">
        <v>953</v>
      </c>
      <c r="C366" s="111" t="s">
        <v>25</v>
      </c>
      <c r="D366" s="111" t="s">
        <v>36</v>
      </c>
      <c r="E366" s="111" t="s">
        <v>216</v>
      </c>
      <c r="F366" s="111"/>
      <c r="G366" s="112">
        <v>4323</v>
      </c>
      <c r="H366" s="65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85"/>
      <c r="Y366" s="69"/>
    </row>
    <row r="367" spans="1:25" ht="16.5" outlineLevel="6" thickBot="1">
      <c r="A367" s="5" t="s">
        <v>223</v>
      </c>
      <c r="B367" s="22">
        <v>953</v>
      </c>
      <c r="C367" s="6" t="s">
        <v>25</v>
      </c>
      <c r="D367" s="6" t="s">
        <v>36</v>
      </c>
      <c r="E367" s="6" t="s">
        <v>217</v>
      </c>
      <c r="F367" s="6"/>
      <c r="G367" s="39">
        <f>G368+G369</f>
        <v>60</v>
      </c>
      <c r="H367" s="6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85"/>
      <c r="Y367" s="69"/>
    </row>
    <row r="368" spans="1:25" ht="32.25" outlineLevel="6" thickBot="1">
      <c r="A368" s="106" t="s">
        <v>224</v>
      </c>
      <c r="B368" s="110">
        <v>953</v>
      </c>
      <c r="C368" s="111" t="s">
        <v>25</v>
      </c>
      <c r="D368" s="111" t="s">
        <v>36</v>
      </c>
      <c r="E368" s="111" t="s">
        <v>218</v>
      </c>
      <c r="F368" s="111"/>
      <c r="G368" s="112">
        <v>3</v>
      </c>
      <c r="H368" s="65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85"/>
      <c r="Y368" s="69"/>
    </row>
    <row r="369" spans="1:25" ht="16.5" outlineLevel="6" thickBot="1">
      <c r="A369" s="106" t="s">
        <v>225</v>
      </c>
      <c r="B369" s="110">
        <v>953</v>
      </c>
      <c r="C369" s="111" t="s">
        <v>25</v>
      </c>
      <c r="D369" s="111" t="s">
        <v>36</v>
      </c>
      <c r="E369" s="111" t="s">
        <v>219</v>
      </c>
      <c r="F369" s="111"/>
      <c r="G369" s="112">
        <v>57</v>
      </c>
      <c r="H369" s="65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85"/>
      <c r="Y369" s="69"/>
    </row>
    <row r="370" spans="1:25" ht="32.25" outlineLevel="6" thickBot="1">
      <c r="A370" s="36" t="s">
        <v>140</v>
      </c>
      <c r="B370" s="21">
        <v>953</v>
      </c>
      <c r="C370" s="11" t="s">
        <v>25</v>
      </c>
      <c r="D370" s="11" t="s">
        <v>138</v>
      </c>
      <c r="E370" s="11" t="s">
        <v>5</v>
      </c>
      <c r="F370" s="11"/>
      <c r="G370" s="37">
        <f>G371</f>
        <v>0</v>
      </c>
      <c r="H370" s="37">
        <f aca="true" t="shared" si="72" ref="H370:X370">H371</f>
        <v>0</v>
      </c>
      <c r="I370" s="37">
        <f t="shared" si="72"/>
        <v>0</v>
      </c>
      <c r="J370" s="37">
        <f t="shared" si="72"/>
        <v>0</v>
      </c>
      <c r="K370" s="37">
        <f t="shared" si="72"/>
        <v>0</v>
      </c>
      <c r="L370" s="37">
        <f t="shared" si="72"/>
        <v>0</v>
      </c>
      <c r="M370" s="37">
        <f t="shared" si="72"/>
        <v>0</v>
      </c>
      <c r="N370" s="37">
        <f t="shared" si="72"/>
        <v>0</v>
      </c>
      <c r="O370" s="37">
        <f t="shared" si="72"/>
        <v>0</v>
      </c>
      <c r="P370" s="37">
        <f t="shared" si="72"/>
        <v>0</v>
      </c>
      <c r="Q370" s="37">
        <f t="shared" si="72"/>
        <v>0</v>
      </c>
      <c r="R370" s="37">
        <f t="shared" si="72"/>
        <v>0</v>
      </c>
      <c r="S370" s="37">
        <f t="shared" si="72"/>
        <v>0</v>
      </c>
      <c r="T370" s="37">
        <f t="shared" si="72"/>
        <v>0</v>
      </c>
      <c r="U370" s="37">
        <f t="shared" si="72"/>
        <v>0</v>
      </c>
      <c r="V370" s="37">
        <f t="shared" si="72"/>
        <v>0</v>
      </c>
      <c r="W370" s="37">
        <f t="shared" si="72"/>
        <v>0</v>
      </c>
      <c r="X370" s="77">
        <f t="shared" si="72"/>
        <v>0</v>
      </c>
      <c r="Y370" s="69">
        <v>0</v>
      </c>
    </row>
    <row r="371" spans="1:25" ht="16.5" outlineLevel="6" thickBot="1">
      <c r="A371" s="38" t="s">
        <v>141</v>
      </c>
      <c r="B371" s="22">
        <v>953</v>
      </c>
      <c r="C371" s="6" t="s">
        <v>25</v>
      </c>
      <c r="D371" s="6" t="s">
        <v>138</v>
      </c>
      <c r="E371" s="6" t="s">
        <v>139</v>
      </c>
      <c r="F371" s="6"/>
      <c r="G371" s="39">
        <v>0</v>
      </c>
      <c r="H371" s="29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54"/>
      <c r="X371" s="75">
        <v>0</v>
      </c>
      <c r="Y371" s="69">
        <v>0</v>
      </c>
    </row>
    <row r="372" spans="1:25" ht="19.5" outlineLevel="6" thickBot="1">
      <c r="A372" s="32" t="s">
        <v>107</v>
      </c>
      <c r="B372" s="19">
        <v>953</v>
      </c>
      <c r="C372" s="14" t="s">
        <v>106</v>
      </c>
      <c r="D372" s="14" t="s">
        <v>6</v>
      </c>
      <c r="E372" s="14" t="s">
        <v>5</v>
      </c>
      <c r="F372" s="14"/>
      <c r="G372" s="33">
        <f>G373</f>
        <v>3157</v>
      </c>
      <c r="H372" s="33">
        <f aca="true" t="shared" si="73" ref="H372:X374">H373</f>
        <v>0</v>
      </c>
      <c r="I372" s="33">
        <f t="shared" si="73"/>
        <v>0</v>
      </c>
      <c r="J372" s="33">
        <f t="shared" si="73"/>
        <v>0</v>
      </c>
      <c r="K372" s="33">
        <f t="shared" si="73"/>
        <v>0</v>
      </c>
      <c r="L372" s="33">
        <f t="shared" si="73"/>
        <v>0</v>
      </c>
      <c r="M372" s="33">
        <f t="shared" si="73"/>
        <v>0</v>
      </c>
      <c r="N372" s="33">
        <f t="shared" si="73"/>
        <v>0</v>
      </c>
      <c r="O372" s="33">
        <f t="shared" si="73"/>
        <v>0</v>
      </c>
      <c r="P372" s="33">
        <f t="shared" si="73"/>
        <v>0</v>
      </c>
      <c r="Q372" s="33">
        <f t="shared" si="73"/>
        <v>0</v>
      </c>
      <c r="R372" s="33">
        <f t="shared" si="73"/>
        <v>0</v>
      </c>
      <c r="S372" s="33">
        <f t="shared" si="73"/>
        <v>0</v>
      </c>
      <c r="T372" s="33">
        <f t="shared" si="73"/>
        <v>0</v>
      </c>
      <c r="U372" s="33">
        <f t="shared" si="73"/>
        <v>0</v>
      </c>
      <c r="V372" s="33">
        <f t="shared" si="73"/>
        <v>0</v>
      </c>
      <c r="W372" s="33">
        <f t="shared" si="73"/>
        <v>0</v>
      </c>
      <c r="X372" s="83">
        <f t="shared" si="73"/>
        <v>1776.20821</v>
      </c>
      <c r="Y372" s="69">
        <f>X372/G372*100</f>
        <v>56.26253436807095</v>
      </c>
    </row>
    <row r="373" spans="1:25" ht="16.5" outlineLevel="6" thickBot="1">
      <c r="A373" s="34" t="s">
        <v>83</v>
      </c>
      <c r="B373" s="20">
        <v>953</v>
      </c>
      <c r="C373" s="9" t="s">
        <v>45</v>
      </c>
      <c r="D373" s="9" t="s">
        <v>6</v>
      </c>
      <c r="E373" s="9" t="s">
        <v>5</v>
      </c>
      <c r="F373" s="9"/>
      <c r="G373" s="35">
        <f>G374</f>
        <v>3157</v>
      </c>
      <c r="H373" s="35">
        <f t="shared" si="73"/>
        <v>0</v>
      </c>
      <c r="I373" s="35">
        <f t="shared" si="73"/>
        <v>0</v>
      </c>
      <c r="J373" s="35">
        <f t="shared" si="73"/>
        <v>0</v>
      </c>
      <c r="K373" s="35">
        <f t="shared" si="73"/>
        <v>0</v>
      </c>
      <c r="L373" s="35">
        <f t="shared" si="73"/>
        <v>0</v>
      </c>
      <c r="M373" s="35">
        <f t="shared" si="73"/>
        <v>0</v>
      </c>
      <c r="N373" s="35">
        <f t="shared" si="73"/>
        <v>0</v>
      </c>
      <c r="O373" s="35">
        <f t="shared" si="73"/>
        <v>0</v>
      </c>
      <c r="P373" s="35">
        <f t="shared" si="73"/>
        <v>0</v>
      </c>
      <c r="Q373" s="35">
        <f t="shared" si="73"/>
        <v>0</v>
      </c>
      <c r="R373" s="35">
        <f t="shared" si="73"/>
        <v>0</v>
      </c>
      <c r="S373" s="35">
        <f t="shared" si="73"/>
        <v>0</v>
      </c>
      <c r="T373" s="35">
        <f t="shared" si="73"/>
        <v>0</v>
      </c>
      <c r="U373" s="35">
        <f t="shared" si="73"/>
        <v>0</v>
      </c>
      <c r="V373" s="35">
        <f t="shared" si="73"/>
        <v>0</v>
      </c>
      <c r="W373" s="35">
        <f t="shared" si="73"/>
        <v>0</v>
      </c>
      <c r="X373" s="76">
        <f t="shared" si="73"/>
        <v>1776.20821</v>
      </c>
      <c r="Y373" s="69">
        <f>X373/G373*100</f>
        <v>56.26253436807095</v>
      </c>
    </row>
    <row r="374" spans="1:25" ht="16.5" outlineLevel="6" thickBot="1">
      <c r="A374" s="36" t="s">
        <v>119</v>
      </c>
      <c r="B374" s="21">
        <v>953</v>
      </c>
      <c r="C374" s="11" t="s">
        <v>45</v>
      </c>
      <c r="D374" s="11" t="s">
        <v>118</v>
      </c>
      <c r="E374" s="11" t="s">
        <v>5</v>
      </c>
      <c r="F374" s="11"/>
      <c r="G374" s="37">
        <f>G375</f>
        <v>3157</v>
      </c>
      <c r="H374" s="37">
        <f t="shared" si="73"/>
        <v>0</v>
      </c>
      <c r="I374" s="37">
        <f t="shared" si="73"/>
        <v>0</v>
      </c>
      <c r="J374" s="37">
        <f t="shared" si="73"/>
        <v>0</v>
      </c>
      <c r="K374" s="37">
        <f t="shared" si="73"/>
        <v>0</v>
      </c>
      <c r="L374" s="37">
        <f t="shared" si="73"/>
        <v>0</v>
      </c>
      <c r="M374" s="37">
        <f t="shared" si="73"/>
        <v>0</v>
      </c>
      <c r="N374" s="37">
        <f t="shared" si="73"/>
        <v>0</v>
      </c>
      <c r="O374" s="37">
        <f t="shared" si="73"/>
        <v>0</v>
      </c>
      <c r="P374" s="37">
        <f t="shared" si="73"/>
        <v>0</v>
      </c>
      <c r="Q374" s="37">
        <f t="shared" si="73"/>
        <v>0</v>
      </c>
      <c r="R374" s="37">
        <f t="shared" si="73"/>
        <v>0</v>
      </c>
      <c r="S374" s="37">
        <f t="shared" si="73"/>
        <v>0</v>
      </c>
      <c r="T374" s="37">
        <f t="shared" si="73"/>
        <v>0</v>
      </c>
      <c r="U374" s="37">
        <f t="shared" si="73"/>
        <v>0</v>
      </c>
      <c r="V374" s="37">
        <f t="shared" si="73"/>
        <v>0</v>
      </c>
      <c r="W374" s="37">
        <f t="shared" si="73"/>
        <v>0</v>
      </c>
      <c r="X374" s="77">
        <f t="shared" si="73"/>
        <v>1776.20821</v>
      </c>
      <c r="Y374" s="69">
        <f>X374/G374*100</f>
        <v>56.26253436807095</v>
      </c>
    </row>
    <row r="375" spans="1:25" ht="79.5" outlineLevel="6" thickBot="1">
      <c r="A375" s="107" t="s">
        <v>84</v>
      </c>
      <c r="B375" s="108">
        <v>953</v>
      </c>
      <c r="C375" s="109" t="s">
        <v>45</v>
      </c>
      <c r="D375" s="109" t="s">
        <v>46</v>
      </c>
      <c r="E375" s="109" t="s">
        <v>5</v>
      </c>
      <c r="F375" s="109"/>
      <c r="G375" s="40">
        <f>G376</f>
        <v>3157</v>
      </c>
      <c r="H375" s="39">
        <f aca="true" t="shared" si="74" ref="H375:X375">H377</f>
        <v>0</v>
      </c>
      <c r="I375" s="39">
        <f t="shared" si="74"/>
        <v>0</v>
      </c>
      <c r="J375" s="39">
        <f t="shared" si="74"/>
        <v>0</v>
      </c>
      <c r="K375" s="39">
        <f t="shared" si="74"/>
        <v>0</v>
      </c>
      <c r="L375" s="39">
        <f t="shared" si="74"/>
        <v>0</v>
      </c>
      <c r="M375" s="39">
        <f t="shared" si="74"/>
        <v>0</v>
      </c>
      <c r="N375" s="39">
        <f t="shared" si="74"/>
        <v>0</v>
      </c>
      <c r="O375" s="39">
        <f t="shared" si="74"/>
        <v>0</v>
      </c>
      <c r="P375" s="39">
        <f t="shared" si="74"/>
        <v>0</v>
      </c>
      <c r="Q375" s="39">
        <f t="shared" si="74"/>
        <v>0</v>
      </c>
      <c r="R375" s="39">
        <f t="shared" si="74"/>
        <v>0</v>
      </c>
      <c r="S375" s="39">
        <f t="shared" si="74"/>
        <v>0</v>
      </c>
      <c r="T375" s="39">
        <f t="shared" si="74"/>
        <v>0</v>
      </c>
      <c r="U375" s="39">
        <f t="shared" si="74"/>
        <v>0</v>
      </c>
      <c r="V375" s="39">
        <f t="shared" si="74"/>
        <v>0</v>
      </c>
      <c r="W375" s="39">
        <f t="shared" si="74"/>
        <v>0</v>
      </c>
      <c r="X375" s="78">
        <f t="shared" si="74"/>
        <v>1776.20821</v>
      </c>
      <c r="Y375" s="69">
        <f>X375/G375*100</f>
        <v>56.26253436807095</v>
      </c>
    </row>
    <row r="376" spans="1:25" ht="32.25" outlineLevel="6" thickBot="1">
      <c r="A376" s="5" t="s">
        <v>274</v>
      </c>
      <c r="B376" s="22">
        <v>953</v>
      </c>
      <c r="C376" s="6" t="s">
        <v>45</v>
      </c>
      <c r="D376" s="6" t="s">
        <v>46</v>
      </c>
      <c r="E376" s="133" t="s">
        <v>272</v>
      </c>
      <c r="F376" s="133"/>
      <c r="G376" s="134">
        <f>G377</f>
        <v>3157</v>
      </c>
      <c r="H376" s="6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135"/>
      <c r="Y376" s="69"/>
    </row>
    <row r="377" spans="1:25" ht="32.25" outlineLevel="6" thickBot="1">
      <c r="A377" s="106" t="s">
        <v>275</v>
      </c>
      <c r="B377" s="136">
        <v>953</v>
      </c>
      <c r="C377" s="137" t="s">
        <v>45</v>
      </c>
      <c r="D377" s="137" t="s">
        <v>46</v>
      </c>
      <c r="E377" s="137" t="s">
        <v>273</v>
      </c>
      <c r="F377" s="137"/>
      <c r="G377" s="138">
        <v>3157</v>
      </c>
      <c r="H377" s="29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54"/>
      <c r="X377" s="86">
        <v>1776.20821</v>
      </c>
      <c r="Y377" s="69">
        <f>X377/G377*100</f>
        <v>56.26253436807095</v>
      </c>
    </row>
    <row r="378" spans="1:25" ht="16.5" outlineLevel="6" thickBot="1">
      <c r="A378" s="61"/>
      <c r="B378" s="62"/>
      <c r="C378" s="62"/>
      <c r="D378" s="62"/>
      <c r="E378" s="62"/>
      <c r="F378" s="62"/>
      <c r="G378" s="63"/>
      <c r="H378" s="29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54"/>
      <c r="X378" s="87"/>
      <c r="Y378" s="69"/>
    </row>
    <row r="379" spans="1:25" ht="18.75">
      <c r="A379" s="58" t="s">
        <v>48</v>
      </c>
      <c r="B379" s="58"/>
      <c r="C379" s="58"/>
      <c r="D379" s="58"/>
      <c r="E379" s="58"/>
      <c r="F379" s="58"/>
      <c r="G379" s="47">
        <f>G278+G11</f>
        <v>445000.41</v>
      </c>
      <c r="H379" s="47" t="e">
        <f>#REF!+#REF!+H278+H11</f>
        <v>#REF!</v>
      </c>
      <c r="I379" s="47" t="e">
        <f>#REF!+#REF!+I278+I11</f>
        <v>#REF!</v>
      </c>
      <c r="J379" s="47" t="e">
        <f>#REF!+#REF!+J278+J11</f>
        <v>#REF!</v>
      </c>
      <c r="K379" s="47" t="e">
        <f>#REF!+#REF!+K278+K11</f>
        <v>#REF!</v>
      </c>
      <c r="L379" s="47" t="e">
        <f>#REF!+#REF!+L278+L11</f>
        <v>#REF!</v>
      </c>
      <c r="M379" s="47" t="e">
        <f>#REF!+#REF!+M278+M11</f>
        <v>#REF!</v>
      </c>
      <c r="N379" s="47" t="e">
        <f>#REF!+#REF!+N278+N11</f>
        <v>#REF!</v>
      </c>
      <c r="O379" s="47" t="e">
        <f>#REF!+#REF!+O278+O11</f>
        <v>#REF!</v>
      </c>
      <c r="P379" s="47" t="e">
        <f>#REF!+#REF!+P278+P11</f>
        <v>#REF!</v>
      </c>
      <c r="Q379" s="47" t="e">
        <f>#REF!+#REF!+Q278+Q11</f>
        <v>#REF!</v>
      </c>
      <c r="R379" s="47" t="e">
        <f>#REF!+#REF!+R278+R11</f>
        <v>#REF!</v>
      </c>
      <c r="S379" s="47" t="e">
        <f>#REF!+#REF!+S278+S11</f>
        <v>#REF!</v>
      </c>
      <c r="T379" s="47" t="e">
        <f>#REF!+#REF!+T278+T11</f>
        <v>#REF!</v>
      </c>
      <c r="U379" s="47" t="e">
        <f>#REF!+#REF!+U278+U11</f>
        <v>#REF!</v>
      </c>
      <c r="V379" s="47" t="e">
        <f>#REF!+#REF!+V278+V11</f>
        <v>#REF!</v>
      </c>
      <c r="W379" s="47" t="e">
        <f>#REF!+#REF!+W278+W11</f>
        <v>#REF!</v>
      </c>
      <c r="X379" s="88" t="e">
        <f>#REF!+#REF!+X278+X11</f>
        <v>#REF!</v>
      </c>
      <c r="Y379" s="66" t="e">
        <f>X379/G379*100</f>
        <v>#REF!</v>
      </c>
    </row>
    <row r="380" spans="1:23" ht="15.75">
      <c r="A380" s="1"/>
      <c r="B380" s="2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</sheetData>
  <autoFilter ref="A10:G377"/>
  <mergeCells count="5">
    <mergeCell ref="A8:V8"/>
    <mergeCell ref="B2:W2"/>
    <mergeCell ref="B3:W3"/>
    <mergeCell ref="C4:V4"/>
    <mergeCell ref="A7:V7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2012-12-06T03:51:02Z</cp:lastPrinted>
  <dcterms:created xsi:type="dcterms:W3CDTF">2008-11-11T04:53:42Z</dcterms:created>
  <dcterms:modified xsi:type="dcterms:W3CDTF">2012-12-23T22:59:14Z</dcterms:modified>
  <cp:category/>
  <cp:version/>
  <cp:contentType/>
  <cp:contentStatus/>
</cp:coreProperties>
</file>